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01"/>
  <workbookPr autoCompressPictures="0"/>
  <mc:AlternateContent xmlns:mc="http://schemas.openxmlformats.org/markup-compatibility/2006">
    <mc:Choice Requires="x15">
      <x15ac:absPath xmlns:x15ac="http://schemas.microsoft.com/office/spreadsheetml/2010/11/ac" url="https://lehub-my.sharepoint.com/personal/dknoop_transdev_nl/Documents/Energie &amp; Milieu/CO2PL/Communicatie/Intranet/"/>
    </mc:Choice>
  </mc:AlternateContent>
  <xr:revisionPtr revIDLastSave="0" documentId="8_{560F8E60-03E3-47E2-B796-B531F8C2A60C}" xr6:coauthVersionLast="47" xr6:coauthVersionMax="47" xr10:uidLastSave="{00000000-0000-0000-0000-000000000000}"/>
  <bookViews>
    <workbookView xWindow="-120" yWindow="-120" windowWidth="29040" windowHeight="15990" xr2:uid="{00000000-000D-0000-FFFF-FFFF00000000}"/>
  </bookViews>
  <sheets>
    <sheet name="CO2-reductiemaatregelen (2)" sheetId="8" r:id="rId1"/>
    <sheet name="CO2-reductiemaatregelen" sheetId="3" r:id="rId2"/>
    <sheet name="Inventarisatie maatregelen" sheetId="5" r:id="rId3"/>
    <sheet name="EED maatregelen 5jr tvt" sheetId="6" r:id="rId4"/>
    <sheet name="Inventarisatie initiatieven" sheetId="7" r:id="rId5"/>
  </sheets>
  <definedNames>
    <definedName name="_xlnm._FilterDatabase" localSheetId="1" hidden="1">'CO2-reductiemaatregelen'!$B$4:$F$31</definedName>
    <definedName name="_xlnm._FilterDatabase" localSheetId="0" hidden="1">'CO2-reductiemaatregelen (2)'!$B$4:$F$32</definedName>
    <definedName name="_Toc327109107" localSheetId="2">'Inventarisatie maatregelen'!$B$9</definedName>
    <definedName name="_Toc327109108" localSheetId="2">'Inventarisatie maatregelen'!$B$12</definedName>
    <definedName name="_Toc327109109" localSheetId="2">'Inventarisatie maatregelen'!$B$15</definedName>
    <definedName name="_Toc327109110" localSheetId="2">'Inventarisatie maatregelen'!#REF!</definedName>
    <definedName name="_Toc327109111" localSheetId="2">'Inventarisatie maatregelen'!$C$29</definedName>
    <definedName name="_Toc327109112" localSheetId="2">'Inventarisatie maatregelen'!$B$62</definedName>
    <definedName name="_Toc327109113" localSheetId="2">'Inventarisatie maatregelen'!$B$65</definedName>
    <definedName name="_Toc327109114" localSheetId="2">'Inventarisatie maatregelen'!$B$69</definedName>
    <definedName name="_Toc327109115" localSheetId="2">'Inventarisatie maatregelen'!$B$83</definedName>
    <definedName name="_Toc327187707" localSheetId="2">'Inventarisatie maatregelen'!$B$9</definedName>
    <definedName name="_Toc327187710" localSheetId="2">'Inventarisatie maatregelen'!#REF!</definedName>
    <definedName name="_Toc327187712" localSheetId="2">'Inventarisatie maatregelen'!$B$62</definedName>
    <definedName name="_Toc337110761" localSheetId="2">'Inventarisatie maatregelen'!$B$3</definedName>
    <definedName name="_Toc439858085" localSheetId="2">'Inventarisatie maatregelen'!$B$12</definedName>
    <definedName name="_Toc439858086" localSheetId="2">'Inventarisatie maatregelen'!$B$15</definedName>
    <definedName name="_Toc439858087" localSheetId="2">'Inventarisatie maatregelen'!$C$29</definedName>
    <definedName name="_Toc439858089" localSheetId="2">'Inventarisatie maatregelen'!$B$65</definedName>
    <definedName name="_Toc439858090" localSheetId="2">'Inventarisatie maatregelen'!$B$69</definedName>
    <definedName name="_Toc439858091" localSheetId="2">'Inventarisatie maatregelen'!$B$83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9" i="8" l="1"/>
  <c r="H9" i="8"/>
  <c r="I25" i="8"/>
  <c r="H25" i="8"/>
  <c r="I24" i="8"/>
  <c r="H24" i="8"/>
  <c r="H21" i="8"/>
  <c r="I21" i="8" s="1"/>
  <c r="I20" i="8"/>
  <c r="H20" i="8"/>
  <c r="I19" i="8"/>
  <c r="H19" i="8"/>
  <c r="I16" i="8"/>
  <c r="H16" i="8"/>
  <c r="H15" i="8"/>
  <c r="I15" i="8" s="1"/>
  <c r="I14" i="8"/>
  <c r="H14" i="8"/>
  <c r="I13" i="8"/>
  <c r="H13" i="8"/>
  <c r="I12" i="8"/>
  <c r="H12" i="8"/>
  <c r="I8" i="8"/>
  <c r="H8" i="8"/>
  <c r="I7" i="8"/>
  <c r="H7" i="8"/>
  <c r="E44" i="3" l="1"/>
  <c r="E42" i="3"/>
  <c r="E41" i="3"/>
  <c r="E40" i="3"/>
  <c r="H13" i="3"/>
  <c r="H11" i="3"/>
  <c r="I19" i="3"/>
  <c r="I15" i="3"/>
  <c r="I13" i="3"/>
  <c r="I14" i="3"/>
  <c r="I12" i="3"/>
  <c r="I11" i="3"/>
  <c r="I8" i="3"/>
  <c r="I7" i="3"/>
  <c r="H20" i="3"/>
  <c r="H19" i="3"/>
  <c r="H18" i="3"/>
  <c r="H15" i="3"/>
  <c r="H12" i="3"/>
  <c r="H14" i="3"/>
  <c r="H8" i="3"/>
  <c r="H7" i="3"/>
  <c r="I24" i="3"/>
  <c r="H24" i="3"/>
  <c r="I20" i="3"/>
  <c r="H23" i="3" l="1"/>
  <c r="I23" i="3" l="1"/>
  <c r="I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tc={23715088-71D8-40E9-A913-C7079870E263}</author>
    <author>tc={7D328024-D6B4-4B9F-8496-8D8EF87D521E}</author>
    <author>tc={268A3ED8-EE88-4BF9-95E8-585D86D34F32}</author>
    <author>tc={DDADCCA5-FE99-4AB2-A4BA-2FCDBEC5CEAC}</author>
    <author>tc={5D3E65A0-3514-4D52-9A31-8EE0FF92D05D}</author>
    <author>tc={DF65C938-25BD-4838-A861-54B14EB34C94}</author>
    <author>tc={5D0EB5B2-F3A8-4EBE-9147-3F17ECAEDA9B}</author>
    <author>tc={A9713624-B10C-497B-88E8-2582FD16487C}</author>
    <author>tc={61B9479A-EC3D-4281-B9B5-586520CF5CF1}</author>
    <author>tc={97BF35EB-FB24-4009-8DD4-3D9583F19FBD}</author>
    <author>tc={F54F3EDD-F093-4159-AA56-68CEFA587D53}</author>
    <author>tc={69CF51EF-DC94-43A3-8875-4D0964784A6B}</author>
    <author>tc={412C86AB-38EC-40BF-A12E-E8BAADAEC0B6}</author>
    <author>tc={4175F8B9-18E3-47F7-8D79-5B029D471736}</author>
    <author>tc={55A87858-1862-4AC3-9598-18C9B4B3929A}</author>
    <author>tc={34B1EB8E-FC27-417C-970B-C8B007625890}</author>
    <author>tc={86FB204D-4742-474E-852B-29BE4010D51E}</author>
    <author>tc={9C525261-6F6E-4114-8F25-1BD389849C41}</author>
  </authors>
  <commentList>
    <comment ref="J7" authorId="0" shapeId="0" xr:uid="{23715088-71D8-40E9-A913-C7079870E263}">
      <text>
        <t>[Threaded comment]
Your version of Excel allows you to read this threaded comment; however, any edits to it will get removed if the file is opened in a newer version of Excel. Learn more: https://go.microsoft.com/fwlink/?linkid=870924
Comment:
    Marc Pruis</t>
      </text>
    </comment>
    <comment ref="J8" authorId="1" shapeId="0" xr:uid="{7D328024-D6B4-4B9F-8496-8D8EF87D521E}">
      <text>
        <t>[Threaded comment]
Your version of Excel allows you to read this threaded comment; however, any edits to it will get removed if the file is opened in a newer version of Excel. Learn more: https://go.microsoft.com/fwlink/?linkid=870924
Comment:
    Marc Pruis</t>
      </text>
    </comment>
    <comment ref="J12" authorId="2" shapeId="0" xr:uid="{268A3ED8-EE88-4BF9-95E8-585D86D34F32}">
      <text>
        <t>[Threaded comment]
Your version of Excel allows you to read this threaded comment; however, any edits to it will get removed if the file is opened in a newer version of Excel. Learn more: https://go.microsoft.com/fwlink/?linkid=870924
Comment:
    Michael de Ruiter</t>
      </text>
    </comment>
    <comment ref="K12" authorId="3" shapeId="0" xr:uid="{DDADCCA5-FE99-4AB2-A4BA-2FCDBEC5CEAC}">
      <text>
        <t>[Threaded comment]
Your version of Excel allows you to read this threaded comment; however, any edits to it will get removed if the file is opened in a newer version of Excel. Learn more: https://go.microsoft.com/fwlink/?linkid=870924
Comment:
    BAU</t>
      </text>
    </comment>
    <comment ref="J13" authorId="4" shapeId="0" xr:uid="{5D3E65A0-3514-4D52-9A31-8EE0FF92D05D}">
      <text>
        <t>[Threaded comment]
Your version of Excel allows you to read this threaded comment; however, any edits to it will get removed if the file is opened in a newer version of Excel. Learn more: https://go.microsoft.com/fwlink/?linkid=870924
Comment:
    Michael de Ruiter</t>
      </text>
    </comment>
    <comment ref="K13" authorId="5" shapeId="0" xr:uid="{DF65C938-25BD-4838-A861-54B14EB34C94}">
      <text>
        <t>[Threaded comment]
Your version of Excel allows you to read this threaded comment; however, any edits to it will get removed if the file is opened in a newer version of Excel. Learn more: https://go.microsoft.com/fwlink/?linkid=870924
Comment:
    BAU</t>
      </text>
    </comment>
    <comment ref="J14" authorId="6" shapeId="0" xr:uid="{5D0EB5B2-F3A8-4EBE-9147-3F17ECAEDA9B}">
      <text>
        <t>[Threaded comment]
Your version of Excel allows you to read this threaded comment; however, any edits to it will get removed if the file is opened in a newer version of Excel. Learn more: https://go.microsoft.com/fwlink/?linkid=870924
Comment:
    Minke Jansma</t>
      </text>
    </comment>
    <comment ref="K14" authorId="7" shapeId="0" xr:uid="{A9713624-B10C-497B-88E8-2582FD16487C}">
      <text>
        <t>[Threaded comment]
Your version of Excel allows you to read this threaded comment; however, any edits to it will get removed if the file is opened in a newer version of Excel. Learn more: https://go.microsoft.com/fwlink/?linkid=870924
Comment:
    BAU</t>
      </text>
    </comment>
    <comment ref="K15" authorId="8" shapeId="0" xr:uid="{61B9479A-EC3D-4281-B9B5-586520CF5CF1}">
      <text>
        <t>[Threaded comment]
Your version of Excel allows you to read this threaded comment; however, any edits to it will get removed if the file is opened in a newer version of Excel. Learn more: https://go.microsoft.com/fwlink/?linkid=870924
Comment:
    BAU</t>
      </text>
    </comment>
    <comment ref="J16" authorId="9" shapeId="0" xr:uid="{97BF35EB-FB24-4009-8DD4-3D9583F19FBD}">
      <text>
        <t>[Threaded comment]
Your version of Excel allows you to read this threaded comment; however, any edits to it will get removed if the file is opened in a newer version of Excel. Learn more: https://go.microsoft.com/fwlink/?linkid=870924
Comment:
    Michael de Ruiter</t>
      </text>
    </comment>
    <comment ref="K16" authorId="10" shapeId="0" xr:uid="{F54F3EDD-F093-4159-AA56-68CEFA587D53}">
      <text>
        <t>[Threaded comment]
Your version of Excel allows you to read this threaded comment; however, any edits to it will get removed if the file is opened in a newer version of Excel. Learn more: https://go.microsoft.com/fwlink/?linkid=870924
Comment:
    BAU</t>
      </text>
    </comment>
    <comment ref="J19" authorId="11" shapeId="0" xr:uid="{69CF51EF-DC94-43A3-8875-4D0964784A6B}">
      <text>
        <t>[Threaded comment]
Your version of Excel allows you to read this threaded comment; however, any edits to it will get removed if the file is opened in a newer version of Excel. Learn more: https://go.microsoft.com/fwlink/?linkid=870924
Comment:
    Inkoop GvO</t>
      </text>
    </comment>
    <comment ref="K19" authorId="12" shapeId="0" xr:uid="{412C86AB-38EC-40BF-A12E-E8BAADAEC0B6}">
      <text>
        <t>[Threaded comment]
Your version of Excel allows you to read this threaded comment; however, any edits to it will get removed if the file is opened in a newer version of Excel. Learn more: https://go.microsoft.com/fwlink/?linkid=870924
Comment:
    BAU</t>
      </text>
    </comment>
    <comment ref="J20" authorId="13" shapeId="0" xr:uid="{4175F8B9-18E3-47F7-8D79-5B029D471736}">
      <text>
        <t>[Threaded comment]
Your version of Excel allows you to read this threaded comment; however, any edits to it will get removed if the file is opened in a newer version of Excel. Learn more: https://go.microsoft.com/fwlink/?linkid=870924
Comment:
    Marc Pruis</t>
      </text>
    </comment>
    <comment ref="K20" authorId="14" shapeId="0" xr:uid="{55A87858-1862-4AC3-9598-18C9B4B3929A}">
      <text>
        <t>[Threaded comment]
Your version of Excel allows you to read this threaded comment; however, any edits to it will get removed if the file is opened in a newer version of Excel. Learn more: https://go.microsoft.com/fwlink/?linkid=870924
Comment:
    BAU</t>
      </text>
    </comment>
    <comment ref="J21" authorId="15" shapeId="0" xr:uid="{34B1EB8E-FC27-417C-970B-C8B007625890}">
      <text>
        <t>[Threaded comment]
Your version of Excel allows you to read this threaded comment; however, any edits to it will get removed if the file is opened in a newer version of Excel. Learn more: https://go.microsoft.com/fwlink/?linkid=870924
Comment:
    Marc Pruis</t>
      </text>
    </comment>
    <comment ref="K21" authorId="16" shapeId="0" xr:uid="{86FB204D-4742-474E-852B-29BE4010D51E}">
      <text>
        <t>[Threaded comment]
Your version of Excel allows you to read this threaded comment; however, any edits to it will get removed if the file is opened in a newer version of Excel. Learn more: https://go.microsoft.com/fwlink/?linkid=870924
Comment:
    BAU</t>
      </text>
    </comment>
    <comment ref="J24" authorId="17" shapeId="0" xr:uid="{9C525261-6F6E-4114-8F25-1BD389849C41}">
      <text>
        <t>[Threaded comment]
Your version of Excel allows you to read this threaded comment; however, any edits to it will get removed if the file is opened in a newer version of Excel. Learn more: https://go.microsoft.com/fwlink/?linkid=870924
Comment:
    Thuiswerken wordt gestimuleerd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tc={70CB85B2-03D3-416A-8B60-EF729381A343}</author>
    <author>tc={448D4B94-9756-4420-B549-0E7FC17EF48D}</author>
    <author>tc={91CE7C6C-1401-4216-9926-77477B718FB6}</author>
    <author>tc={37152E86-F88E-48C6-B16E-9CF0DFD13C8B}</author>
    <author>tc={EEFF8DC1-820D-49E1-A026-7A2A78CC60FD}</author>
    <author>tc={3295D236-8D88-4685-8FEB-903EFED05BBC}</author>
    <author>tc={FFF0D912-6BD2-4DE1-A6BD-636852D06245}</author>
    <author>tc={14B5883E-4EC1-47D1-8BEB-621166EFAC62}</author>
    <author>tc={0EA62037-88DD-4A36-BC2E-314C84A15F98}</author>
    <author>tc={8C132BF6-84D1-40E4-BFF6-5594BECE6084}</author>
    <author>tc={C956783C-B7D0-43BE-933F-AE0ADDB7CA2D}</author>
    <author>tc={76E4806C-1F66-4E37-84D6-B42B6B77B99B}</author>
    <author>tc={1D4A8596-9938-4E0B-9710-CBC5CCC45817}</author>
    <author>tc={63E7B1C9-58FA-4235-857D-0D968813BC4B}</author>
    <author>tc={75EF4069-B95E-4A5F-B520-76024E57FBD0}</author>
    <author>tc={6BB296BE-0B86-4567-B3E6-CF6598D7E951}</author>
    <author>tc={DD7F0958-5B63-437E-BF07-76F60FE8882B}</author>
    <author>tc={F89FE1FB-68C8-4E36-9C28-CBF1504484BC}</author>
    <author>tc={3FEE00ED-9D65-4010-B415-66AED5FB04AF}</author>
    <author>tc={40E317C6-2E23-476B-8085-B07C727665F3}</author>
  </authors>
  <commentList>
    <comment ref="J7" authorId="0" shapeId="0" xr:uid="{70CB85B2-03D3-416A-8B60-EF729381A343}">
      <text>
        <t>[Threaded comment]
Your version of Excel allows you to read this threaded comment; however, any edits to it will get removed if the file is opened in a newer version of Excel. Learn more: https://go.microsoft.com/fwlink/?linkid=870924
Comment:
    Marc Pruis</t>
      </text>
    </comment>
    <comment ref="J8" authorId="1" shapeId="0" xr:uid="{448D4B94-9756-4420-B549-0E7FC17EF48D}">
      <text>
        <t>[Threaded comment]
Your version of Excel allows you to read this threaded comment; however, any edits to it will get removed if the file is opened in a newer version of Excel. Learn more: https://go.microsoft.com/fwlink/?linkid=870924
Comment:
    Marc Pruis</t>
      </text>
    </comment>
    <comment ref="J11" authorId="2" shapeId="0" xr:uid="{91CE7C6C-1401-4216-9926-77477B718FB6}">
      <text>
        <t>[Threaded comment]
Your version of Excel allows you to read this threaded comment; however, any edits to it will get removed if the file is opened in a newer version of Excel. Learn more: https://go.microsoft.com/fwlink/?linkid=870924
Comment:
    Michael de Ruiter</t>
      </text>
    </comment>
    <comment ref="K11" authorId="3" shapeId="0" xr:uid="{37152E86-F88E-48C6-B16E-9CF0DFD13C8B}">
      <text>
        <t>[Threaded comment]
Your version of Excel allows you to read this threaded comment; however, any edits to it will get removed if the file is opened in a newer version of Excel. Learn more: https://go.microsoft.com/fwlink/?linkid=870924
Comment:
    BAU</t>
      </text>
    </comment>
    <comment ref="J12" authorId="4" shapeId="0" xr:uid="{EEFF8DC1-820D-49E1-A026-7A2A78CC60FD}">
      <text>
        <t>[Threaded comment]
Your version of Excel allows you to read this threaded comment; however, any edits to it will get removed if the file is opened in a newer version of Excel. Learn more: https://go.microsoft.com/fwlink/?linkid=870924
Comment:
    Michael de Ruiter</t>
      </text>
    </comment>
    <comment ref="K12" authorId="5" shapeId="0" xr:uid="{3295D236-8D88-4685-8FEB-903EFED05BBC}">
      <text>
        <t>[Threaded comment]
Your version of Excel allows you to read this threaded comment; however, any edits to it will get removed if the file is opened in a newer version of Excel. Learn more: https://go.microsoft.com/fwlink/?linkid=870924
Comment:
    BAU</t>
      </text>
    </comment>
    <comment ref="J13" authorId="6" shapeId="0" xr:uid="{FFF0D912-6BD2-4DE1-A6BD-636852D06245}">
      <text>
        <t>[Threaded comment]
Your version of Excel allows you to read this threaded comment; however, any edits to it will get removed if the file is opened in a newer version of Excel. Learn more: https://go.microsoft.com/fwlink/?linkid=870924
Comment:
    Minke Jansma</t>
      </text>
    </comment>
    <comment ref="K13" authorId="7" shapeId="0" xr:uid="{14B5883E-4EC1-47D1-8BEB-621166EFAC62}">
      <text>
        <t>[Threaded comment]
Your version of Excel allows you to read this threaded comment; however, any edits to it will get removed if the file is opened in a newer version of Excel. Learn more: https://go.microsoft.com/fwlink/?linkid=870924
Comment:
    BAU</t>
      </text>
    </comment>
    <comment ref="K14" authorId="8" shapeId="0" xr:uid="{0EA62037-88DD-4A36-BC2E-314C84A15F98}">
      <text>
        <t>[Threaded comment]
Your version of Excel allows you to read this threaded comment; however, any edits to it will get removed if the file is opened in a newer version of Excel. Learn more: https://go.microsoft.com/fwlink/?linkid=870924
Comment:
    BAU</t>
      </text>
    </comment>
    <comment ref="J15" authorId="9" shapeId="0" xr:uid="{8C132BF6-84D1-40E4-BFF6-5594BECE6084}">
      <text>
        <t>[Threaded comment]
Your version of Excel allows you to read this threaded comment; however, any edits to it will get removed if the file is opened in a newer version of Excel. Learn more: https://go.microsoft.com/fwlink/?linkid=870924
Comment:
    Michael de Ruiter</t>
      </text>
    </comment>
    <comment ref="K15" authorId="10" shapeId="0" xr:uid="{C956783C-B7D0-43BE-933F-AE0ADDB7CA2D}">
      <text>
        <t>[Threaded comment]
Your version of Excel allows you to read this threaded comment; however, any edits to it will get removed if the file is opened in a newer version of Excel. Learn more: https://go.microsoft.com/fwlink/?linkid=870924
Comment:
    BAU</t>
      </text>
    </comment>
    <comment ref="J18" authorId="11" shapeId="0" xr:uid="{76E4806C-1F66-4E37-84D6-B42B6B77B99B}">
      <text>
        <t>[Threaded comment]
Your version of Excel allows you to read this threaded comment; however, any edits to it will get removed if the file is opened in a newer version of Excel. Learn more: https://go.microsoft.com/fwlink/?linkid=870924
Comment:
    Inkoop GvO</t>
      </text>
    </comment>
    <comment ref="K18" authorId="12" shapeId="0" xr:uid="{1D4A8596-9938-4E0B-9710-CBC5CCC45817}">
      <text>
        <t>[Threaded comment]
Your version of Excel allows you to read this threaded comment; however, any edits to it will get removed if the file is opened in a newer version of Excel. Learn more: https://go.microsoft.com/fwlink/?linkid=870924
Comment:
    BAU</t>
      </text>
    </comment>
    <comment ref="J19" authorId="13" shapeId="0" xr:uid="{63E7B1C9-58FA-4235-857D-0D968813BC4B}">
      <text>
        <t>[Threaded comment]
Your version of Excel allows you to read this threaded comment; however, any edits to it will get removed if the file is opened in a newer version of Excel. Learn more: https://go.microsoft.com/fwlink/?linkid=870924
Comment:
    Marc Pruis</t>
      </text>
    </comment>
    <comment ref="K19" authorId="14" shapeId="0" xr:uid="{75EF4069-B95E-4A5F-B520-76024E57FBD0}">
      <text>
        <t>[Threaded comment]
Your version of Excel allows you to read this threaded comment; however, any edits to it will get removed if the file is opened in a newer version of Excel. Learn more: https://go.microsoft.com/fwlink/?linkid=870924
Comment:
    BAU</t>
      </text>
    </comment>
    <comment ref="J20" authorId="15" shapeId="0" xr:uid="{6BB296BE-0B86-4567-B3E6-CF6598D7E951}">
      <text>
        <t>[Threaded comment]
Your version of Excel allows you to read this threaded comment; however, any edits to it will get removed if the file is opened in a newer version of Excel. Learn more: https://go.microsoft.com/fwlink/?linkid=870924
Comment:
    Marc Pruis</t>
      </text>
    </comment>
    <comment ref="K20" authorId="16" shapeId="0" xr:uid="{DD7F0958-5B63-437E-BF07-76F60FE8882B}">
      <text>
        <t>[Threaded comment]
Your version of Excel allows you to read this threaded comment; however, any edits to it will get removed if the file is opened in a newer version of Excel. Learn more: https://go.microsoft.com/fwlink/?linkid=870924
Comment:
    BAU</t>
      </text>
    </comment>
    <comment ref="J23" authorId="17" shapeId="0" xr:uid="{F89FE1FB-68C8-4E36-9C28-CBF1504484BC}">
      <text>
        <t>[Threaded comment]
Your version of Excel allows you to read this threaded comment; however, any edits to it will get removed if the file is opened in a newer version of Excel. Learn more: https://go.microsoft.com/fwlink/?linkid=870924
Comment:
    Thuiswerken wordt gestimuleerd</t>
      </text>
    </comment>
    <comment ref="E38" authorId="18" shapeId="0" xr:uid="{3FEE00ED-9D65-4010-B415-66AED5FB04AF}">
      <text>
        <t>[Threaded comment]
Your version of Excel allows you to read this threaded comment; however, any edits to it will get removed if the file is opened in a newer version of Excel. Learn more: https://go.microsoft.com/fwlink/?linkid=870924
Comment:
    Wanneer bovenstaande reductiemaatregelen worden toegepast</t>
      </text>
    </comment>
    <comment ref="F41" authorId="19" shapeId="0" xr:uid="{40E317C6-2E23-476B-8085-B07C727665F3}">
      <text>
        <t xml:space="preserve">[Threaded comment]
Your version of Excel allows you to read this threaded comment; however, any edits to it will get removed if the file is opened in a newer version of Excel. Learn more: https://go.microsoft.com/fwlink/?linkid=870924
Comment:
    In beleid staat scope 2 + BT </t>
      </text>
    </comment>
  </commentList>
</comments>
</file>

<file path=xl/sharedStrings.xml><?xml version="1.0" encoding="utf-8"?>
<sst xmlns="http://schemas.openxmlformats.org/spreadsheetml/2006/main" count="1308" uniqueCount="486">
  <si>
    <t>Geüpdate januari 2025</t>
  </si>
  <si>
    <t xml:space="preserve">Reductiemaatregelen </t>
  </si>
  <si>
    <t>2019 - 2026</t>
  </si>
  <si>
    <t>Reductie potentieel 83%</t>
  </si>
  <si>
    <t>CO2-Reductiemaatregel</t>
  </si>
  <si>
    <t>Type actie</t>
  </si>
  <si>
    <t xml:space="preserve">Emissiestroom                     </t>
  </si>
  <si>
    <t>Scope</t>
  </si>
  <si>
    <t>Verwachte reductie in emissiestroom</t>
  </si>
  <si>
    <t>Reductie per scope</t>
  </si>
  <si>
    <t>Reductie in footprint</t>
  </si>
  <si>
    <t>Verantwoordelijke</t>
  </si>
  <si>
    <t>Status</t>
  </si>
  <si>
    <t>SCOPE 1 - Gasverbruik (vastgoed)</t>
  </si>
  <si>
    <t>TD</t>
  </si>
  <si>
    <t>Gasgestookte ketels vervangen voor warmtepomp, indien mogelijk</t>
  </si>
  <si>
    <t>Continu</t>
  </si>
  <si>
    <t>Gasverbruik</t>
  </si>
  <si>
    <t>Scope 1</t>
  </si>
  <si>
    <t>Manager Facilities</t>
  </si>
  <si>
    <t>Wordt onderzocht</t>
  </si>
  <si>
    <t>Gas heater vervangen voor alternatieven, indien mogelijk</t>
  </si>
  <si>
    <t>Gasconsumptie per locatie evalueren</t>
  </si>
  <si>
    <t>SCOPE 1 - Brandstofverbruik</t>
  </si>
  <si>
    <t>ZE (Elektrische/H2) auto's bij vervanging conventionele voertuigen</t>
  </si>
  <si>
    <t>Brandstofverbruik</t>
  </si>
  <si>
    <t>CPO</t>
  </si>
  <si>
    <t>In uitvoering</t>
  </si>
  <si>
    <t>Uitfaseren fossiele brandstof bussen *</t>
  </si>
  <si>
    <t>Beleid aanscherpen voor stimuleren elektrisch rijden personenauto's</t>
  </si>
  <si>
    <t>HR management</t>
  </si>
  <si>
    <t>Opleiding training Het Nieuwe Rijden</t>
  </si>
  <si>
    <t>Academy</t>
  </si>
  <si>
    <t>Uitfaseren fossiele brandstof voertuigen *</t>
  </si>
  <si>
    <t>SCOPE 2 - Elektraverbruik (vastgoed en wagenpark)</t>
  </si>
  <si>
    <t>Overstap naar 100 % (ver)groende stroom voor tractie voertuigen ipv biomassa</t>
  </si>
  <si>
    <t>Elektraverbruik</t>
  </si>
  <si>
    <t>Scope 2</t>
  </si>
  <si>
    <t>Robert Weijers</t>
  </si>
  <si>
    <t>Plaatsen van zonnepanelen</t>
  </si>
  <si>
    <t>Eigendom / nieuw pand standaard</t>
  </si>
  <si>
    <t>LED verlichting toepassen bij vervanging</t>
  </si>
  <si>
    <t>Business travel - Reduceren zakelijke kilometers en OV-km's</t>
  </si>
  <si>
    <t xml:space="preserve">Toepassen van video en-of teleconferencing </t>
  </si>
  <si>
    <t>Zakelijk verkeer</t>
  </si>
  <si>
    <t>BT</t>
  </si>
  <si>
    <t>Board</t>
  </si>
  <si>
    <t>Medewerkersmobiliteitsplan uitvoeren</t>
  </si>
  <si>
    <t>HR + ZE team</t>
  </si>
  <si>
    <t xml:space="preserve">SCOPE 3 </t>
  </si>
  <si>
    <t xml:space="preserve">Vergroten inzicht </t>
  </si>
  <si>
    <t>Scope 3</t>
  </si>
  <si>
    <t>ntb</t>
  </si>
  <si>
    <t>ZE team</t>
  </si>
  <si>
    <t>Leveranciers benaderen</t>
  </si>
  <si>
    <t xml:space="preserve">Procurement + ZE </t>
  </si>
  <si>
    <t>Inkoopbeleid afstemmen op CO2 footprint leveranciers</t>
  </si>
  <si>
    <t>Jaarlijks</t>
  </si>
  <si>
    <t>Procurement</t>
  </si>
  <si>
    <t>Circulariteit meenemen in besluitvorming</t>
  </si>
  <si>
    <t>2023 - 2025</t>
  </si>
  <si>
    <t>Scope 1 of 2</t>
  </si>
  <si>
    <t>Doel</t>
  </si>
  <si>
    <t>Transdev</t>
  </si>
  <si>
    <t>Hoofddoelstelling</t>
  </si>
  <si>
    <t xml:space="preserve">        Inventarisatie reductiemogelijkheden</t>
  </si>
  <si>
    <t>Type maatregel</t>
  </si>
  <si>
    <t>Voorbeelden</t>
  </si>
  <si>
    <t>Te verwachte reductie</t>
  </si>
  <si>
    <t>Reduceren Brandstofverbruik</t>
  </si>
  <si>
    <t>Algemeen</t>
  </si>
  <si>
    <t>Zorgen voor een goed registratiesysteem, eventuele eigen tank voor brandstof voor materieel en/of aggregaten, zodat het verbruik eenvoudig per machine uit de administratie gehaald kan worden.</t>
  </si>
  <si>
    <t>Efficiënter rijgedrag</t>
  </si>
  <si>
    <t>Cursus Het Nieuwe Rijden/Het Nieuwe Draaien geven aan medewerkers. Door instructies te geven over welke aspecten van het rijgedrag het brandstofverbruik van de auto beïnvloeden, leren autobestuurders zuiniger te rijden en machinisten zuiniger met hun machines om te gaan.</t>
  </si>
  <si>
    <t>5-10%</t>
  </si>
  <si>
    <t>Bewustwording van bestuurders over hun rijgedrag vergroten door</t>
  </si>
  <si>
    <t>Regelmatig terugkerende aandacht aan Het Nieuwe Rijden via toolbox, werkoverleg, etc.</t>
  </si>
  <si>
    <t>Wedstrijd voor chauffeurs: Green Driver Challenge (terugkoppeling per kwartaal of half jaar; voortgang van het rijgedrag meten aan de hand van het normverbruik per auto of aan het verbruik van chauffeur zelf)</t>
  </si>
  <si>
    <t>Halfjaarlijks een ‘Fiets naar je Werk Dag’ (met ’s middags een bedrijfsborrel)</t>
  </si>
  <si>
    <t>Mentorchauffeur die nieuwe chauffeurs coacht op veilig en zuinig rijden</t>
  </si>
  <si>
    <t xml:space="preserve">Stimuleren van carpooling </t>
  </si>
  <si>
    <t>door digitaal platform waarop ritten naar andere vestigingen geplaatst kunnen worden</t>
  </si>
  <si>
    <t>Via een openbare app of website zoals toogethr.nl, slimmercarpoolen.nl of BlaBlacar</t>
  </si>
  <si>
    <t xml:space="preserve">Ter beschikking stellen van zuinige leenauto’s, eventueel van collega medewerkers, aan medewerkers die voor enkele uren een auto nodig hebben. </t>
  </si>
  <si>
    <t>Stimuleren om deel te nemen aan platforms om auto’s te delen zoals GreenWheels</t>
  </si>
  <si>
    <t xml:space="preserve">Invoeren van een mobiliteitsregeling met verschillende vervoersvormen. Hiermee wordt duurzaam reisgedrag gestimuleerd door medewerkers naast het gebruik van een auto ook gebruik te laten maken van andere vervoersmiddelen zoals de fiets, trein of bus. </t>
  </si>
  <si>
    <t>Het Low Car Diet van Stichting Urgenda</t>
  </si>
  <si>
    <t>Het Low Car Diet is de ideale speeddate met verschillende vormen van vervoer. Elk jaar vindt deze wedstrijd plaats vanaf de ‘Dag van de Duurzaamheid’. De deelnemers maken 30 dagen lang gebruik van de mobiliteitskaart waarbij ze voor ververvoer naar werk- en vergaderlocaties gebruik maken van fietsen, high speed e-bikes, openbaar vervoer en elektrische en hybride auto’s. Bedrijven gaan met elkaar de strijd aan om zoveel mogelijke duurzame kilometers te maken en ervaren dat de dagelijkse reis goedkoper, schoner en gezonder kan.</t>
  </si>
  <si>
    <t>Verminderen van reiskilometers</t>
  </si>
  <si>
    <t>1. Bij projecten verder van huis het personeel laten overnachten in hotels</t>
  </si>
  <si>
    <t>2. Inschakelen van personeel dat dichtbij projectlocatie woont</t>
  </si>
  <si>
    <t>3. Werkmaterieel zoveel mogelijk op projectlocatie laten staan</t>
  </si>
  <si>
    <t>4. Visualisering en optimalisatie van afgelegde afstanden in werkplaats door bijvoorbeeld spaghetti-diagram (Lean Six Sigma)</t>
  </si>
  <si>
    <t>5. Gebruik maken van digitale vergadermogelijkheden (bijvoorbeeld door conference calls)</t>
  </si>
  <si>
    <t>6. Gebruik maken van flexibele werkuren en mensen laten thuiswerken</t>
  </si>
  <si>
    <t>Vergroening wagens en brandstoffen</t>
  </si>
  <si>
    <t>1.Aanschaffen van zuinige auto’s en werkmaterieel (A- of B-label, hybride/elektrische auto)</t>
  </si>
  <si>
    <r>
      <t>De verwachte CO</t>
    </r>
    <r>
      <rPr>
        <vertAlign val="subscript"/>
        <sz val="11"/>
        <color theme="1"/>
        <rFont val="Verdana"/>
        <family val="2"/>
      </rPr>
      <t>2</t>
    </r>
    <r>
      <rPr>
        <sz val="11"/>
        <color theme="1"/>
        <rFont val="Verdana"/>
        <family val="2"/>
      </rPr>
      <t>-reductie op brandstofverbruik: een zuinige auto met A- of B-label verbruikt zo’n 10% minder dan een gemiddelde auto in dezelfde klasse.</t>
    </r>
  </si>
  <si>
    <t>2.Rijden op groengas</t>
  </si>
  <si>
    <t>3.Start-stop systeem, eco-stand en/of motormanagementsysteem op kranen en shovels</t>
  </si>
  <si>
    <t>4.Lager instellen van hydraulische druk op materieel</t>
  </si>
  <si>
    <r>
      <t xml:space="preserve">5.Frequent onderhoud in combinatie met Het Nieuwe Rijden, zoals het controleren van de bandenspanning </t>
    </r>
    <r>
      <rPr>
        <i/>
        <sz val="11"/>
        <color theme="1"/>
        <rFont val="Verdana"/>
        <family val="2"/>
      </rPr>
      <t>(Banden op spanning houden scheelt al zo’n 3% in brandstofverbruik!)</t>
    </r>
  </si>
  <si>
    <t>6.Banden: zuinig label (profiel, weerstand etc.)</t>
  </si>
  <si>
    <r>
      <t>7.Banden: oppompen met stikstof of CO</t>
    </r>
    <r>
      <rPr>
        <vertAlign val="subscript"/>
        <sz val="11"/>
        <color theme="1"/>
        <rFont val="Verdana"/>
        <family val="2"/>
      </rPr>
      <t>2</t>
    </r>
  </si>
  <si>
    <t>8.Brandstof met optimale verbrandingswaarde aanschaffen</t>
  </si>
  <si>
    <r>
      <t>(De verwachte CO</t>
    </r>
    <r>
      <rPr>
        <i/>
        <vertAlign val="subscript"/>
        <sz val="11"/>
        <color theme="1"/>
        <rFont val="Verdana"/>
        <family val="2"/>
      </rPr>
      <t>2</t>
    </r>
    <r>
      <rPr>
        <i/>
        <sz val="11"/>
        <color theme="1"/>
        <rFont val="Verdana"/>
        <family val="2"/>
      </rPr>
      <t>-reductie is mogelijk enkele procenten)</t>
    </r>
  </si>
  <si>
    <r>
      <t xml:space="preserve">9.Bouwkeet/schaftruimte verduurzamen </t>
    </r>
    <r>
      <rPr>
        <i/>
        <sz val="11"/>
        <color theme="1"/>
        <rFont val="Verdana"/>
        <family val="2"/>
      </rPr>
      <t>(isoleren, groene aggregaat op zonne-energie plaatsen)</t>
    </r>
  </si>
  <si>
    <t>10.Aanschaffen van elektrische en/of hybride machines en materieel</t>
  </si>
  <si>
    <t>11.Aanschaf van nieuwe vrachtwagens en machines met Euro 5 of 6 motoren</t>
  </si>
  <si>
    <t>Verminderen van vliegverkeer</t>
  </si>
  <si>
    <t xml:space="preserve">1. Afspraken maken over minimale afstanden en reistijd voor vluchten (b.v. minder dan &lt;5 uur is trein verplicht. </t>
  </si>
  <si>
    <t>Reduceren elektra- en gasverbruik</t>
  </si>
  <si>
    <t>Opties</t>
  </si>
  <si>
    <t>1.Het plaatsen van slimme tussenmeters waardoor gas- en elektraverbruik nauwkeuriger gemeten kunnen worden. Dit helpt om beter inzicht te krijgen in het energieverbruik en nauwkeuriger meetgegevens te verkrijgen waardoor onzekerheden in de emissie-inventaris kleiner worden.</t>
  </si>
  <si>
    <t>Verwachte reductie op het gas- en elektraverbruik: geen directe reductie door deze maatregel.</t>
  </si>
  <si>
    <t>Reduceren gasverbruik</t>
  </si>
  <si>
    <t>2.Betere isolatie van de panden door toepassen van dakisolatie, muurisolatie, vloerisolatie, HR-glas, isolerende raamfolie of tochtwering in kozijnen of deuren.</t>
  </si>
  <si>
    <t>Verwachte reductie op het gasverbruik: afhankelijk van hoeveel in het pand verbeterd kan worden, kan hierop gemiddeld zo’n 5% gereduceerd worden.</t>
  </si>
  <si>
    <t>3.Onnodig aan laten staan van ruimteverwarming buiten bedrijfsuren, voornamelijk bij bedrijfshallen. Toepassen van een tijdschakelaar. Eventueel temperatuur per ruimte inregelen met ruimtethermostaten.</t>
  </si>
  <si>
    <t>4.Aanbrengen van sneldeuren in magazijnen en bedrijfshallen om warmteverlies te voorkomen.</t>
  </si>
  <si>
    <t>5.Isolatie aanbrengen om leidingen en appendages om warmteverlies te voorkomen.</t>
  </si>
  <si>
    <t>6.Hoog Rendement ketels installeren. Of een zonneboiler of elektrische waterpomp</t>
  </si>
  <si>
    <t xml:space="preserve">Verwachte reductie op gasverbruik: 5% ten opzichte van gewone Cv-ketel en bij een zonneboiler of elektrische pomp zelfs gemiddeld 50% </t>
  </si>
  <si>
    <t>7.Warmte-Koude-Opslag (WKO) met warmtepomp installeren.</t>
  </si>
  <si>
    <t>Verwachte reductie op gasverbruik: circa 40% ten opzichte van een Hr-ketel.</t>
  </si>
  <si>
    <t xml:space="preserve">8.Klimaatinstallatie opnieuw laten inregelen door een expert (waarbij rekening gehouden wordt met hoe kantoorpanden worden gebruikt, hoe facilitaire dienst en servicetechnicus werkt en hoe de individuele gebruiker met zijn werkplek omgaat) </t>
  </si>
  <si>
    <t>Verwachte reductie op gasverbruik: bespaart 10%.</t>
  </si>
  <si>
    <t>9.Warmte van bijvoorbeeld servers of compressoren gebruiken voor verwarming van ruimtes</t>
  </si>
  <si>
    <t>Reduceren elektraverbruik</t>
  </si>
  <si>
    <t>1.Het inkopen van groene stroom met SMK-keurmerk voor alle panden of een gedeelte van de panden. In het geval een pand met meerdere gebruikers gedeeld wordt, kan overwogen worden om slechts een bepaald percentage aan groene stroom in te kopen of losse groencertificaten (Garanties van Oorsprong) te kopen.</t>
  </si>
  <si>
    <t>Verwachte reductie: volledige overstap op groene stroom realiseert een reductie van 100% op de CO2-uitstoot door elektraverbruik.</t>
  </si>
  <si>
    <t>2.Plaatsen van energiezuinige verlichting zoals ledverlichting of energiezuiniger Tl-verlichting. Er is ook ledverlichting verkrijgbaar die past op Tl-armatuur.</t>
  </si>
  <si>
    <t>3.Plaatsen van armatuur met reflectoren op montagebalk zodat licht naar de werkplek wordt weerkaatst</t>
  </si>
  <si>
    <t>Verwachte reductie op elektraverbruik: afhankelijk van de huidige soort verlichting: 5-50%. (In een gemiddeld kantoor is verlichting 60% van totale elektraverbruik!)</t>
  </si>
  <si>
    <t>4.Plaatsen van bewegingssensoren in bijvoorbeeld ruimtes die minder vaak gebruikt worden zoals toilet, hal en opslagruimte.</t>
  </si>
  <si>
    <t>Verwachte reductie op elektraverbruik: zo’n 5%</t>
  </si>
  <si>
    <t>5.Plaatsen van lichtsensoren voor daglichtafhankelijke lichtregeling</t>
  </si>
  <si>
    <t>6.Temperatuur van de airco in de serverruimte verhogen naar 21-22 °C (met name nieuwere servers hoeven niet zo koud te staan als oude servers) of zorgen voor passieve ventilatie naar buiten toe</t>
  </si>
  <si>
    <t>7. Tijdschakelaar aanbrengen op ventilatiesystemen (bv dag/nacht/week/overwerk)</t>
  </si>
  <si>
    <t>Verwachte reductie:</t>
  </si>
  <si>
    <t>8. Tijdschakelaar aanbrengen in ruimtes waar licht vaak en lang aanstaat.</t>
  </si>
  <si>
    <t> </t>
  </si>
  <si>
    <t>Activiteitenregeling milieubeheer</t>
  </si>
  <si>
    <t>Geldend van 01-01-2018 t/m heden</t>
  </si>
  <si>
    <t>Bijlage 10. behorende bij artikel 2.16 van de Activiteitenregeling milieubeheer</t>
  </si>
  <si>
    <t>4. Kantoren</t>
  </si>
  <si>
    <t>Diensten waar administratieve werkzaamheden worden uitgevoerd. De inrichting heeft overwegend een kantoorfunctie zoals aangehaald in het Bouwbesluit 2012. Denk aan het openbaar bestuur, overheidsdiensten, verplichte sociale verzekeringen en zakelijke en financiële dienstverlening. Ter indicatie de SBI-codes die voor de indeling van deze diensten veelal worden gebruikt zijn SBI-code 64 t/m 74 en 84.</t>
  </si>
  <si>
    <t>In deze bedrijfstak zijn erkende maatregelen aangemerkt voor de in tabel 4 genoemde activiteiten en typen maatregelen.</t>
  </si>
  <si>
    <t>Maatregelen</t>
  </si>
  <si>
    <t>Tabel 4. Erkende maatregelen voor energiebesparing in kantoren</t>
  </si>
  <si>
    <t xml:space="preserve">Type maatregelen </t>
  </si>
  <si>
    <t xml:space="preserve">nummers </t>
  </si>
  <si>
    <t xml:space="preserve">Gebouwschil </t>
  </si>
  <si>
    <t xml:space="preserve">Ruimteventilatie </t>
  </si>
  <si>
    <t xml:space="preserve">2 – 4 </t>
  </si>
  <si>
    <t xml:space="preserve">Ruimteverwarming </t>
  </si>
  <si>
    <t xml:space="preserve">Ruimte- en buitenverlichting </t>
  </si>
  <si>
    <t xml:space="preserve">9 – 14 </t>
  </si>
  <si>
    <t xml:space="preserve">Liftinstallatie </t>
  </si>
  <si>
    <t xml:space="preserve">21, 22 </t>
  </si>
  <si>
    <t xml:space="preserve">Roltrapsysteem </t>
  </si>
  <si>
    <t xml:space="preserve">Informatie- en communicatietechnologie </t>
  </si>
  <si>
    <t xml:space="preserve">31, 32 </t>
  </si>
  <si>
    <t xml:space="preserve">Serverruimten </t>
  </si>
  <si>
    <t xml:space="preserve">24 – 30 </t>
  </si>
  <si>
    <t xml:space="preserve">Faciliteiten </t>
  </si>
  <si>
    <t xml:space="preserve">Energieregistratie- en bewakingsysteem (EBS) </t>
  </si>
  <si>
    <r>
      <t>Activiteit</t>
    </r>
    <r>
      <rPr>
        <sz val="11"/>
        <color theme="1"/>
        <rFont val="Verdana"/>
        <family val="2"/>
      </rPr>
      <t xml:space="preserve"> </t>
    </r>
  </si>
  <si>
    <t xml:space="preserve">Bereiden van voedingsmiddelen </t>
  </si>
  <si>
    <t xml:space="preserve">In werking hebben van een stookinstallatie (emissies naar de lucht) </t>
  </si>
  <si>
    <t xml:space="preserve">5, 6, 8, 15 </t>
  </si>
  <si>
    <t xml:space="preserve">In werking hebben van een koelinstallatie </t>
  </si>
  <si>
    <t xml:space="preserve">17 – 20, 33 – 35, 37, 38 </t>
  </si>
  <si>
    <t xml:space="preserve">Type maatregel </t>
  </si>
  <si>
    <r>
      <t>Nummer maatregel</t>
    </r>
    <r>
      <rPr>
        <sz val="11"/>
        <color theme="1"/>
        <rFont val="Verdana"/>
        <family val="2"/>
      </rPr>
      <t xml:space="preserve"> </t>
    </r>
  </si>
  <si>
    <r>
      <t>Omschrijving maatregel</t>
    </r>
    <r>
      <rPr>
        <sz val="11"/>
        <color theme="1"/>
        <rFont val="Verdana"/>
        <family val="2"/>
      </rPr>
      <t xml:space="preserve"> </t>
    </r>
  </si>
  <si>
    <t xml:space="preserve">Warmte- en koudeverlies via buitenmuur beperken. </t>
  </si>
  <si>
    <r>
      <t>Mogelijke technieken ten opzichte van uitgangssituatie</t>
    </r>
    <r>
      <rPr>
        <sz val="11"/>
        <color theme="1"/>
        <rFont val="Verdana"/>
        <family val="2"/>
      </rPr>
      <t xml:space="preserve"> </t>
    </r>
  </si>
  <si>
    <t xml:space="preserve">Spouwmuur isoleren. </t>
  </si>
  <si>
    <r>
      <t>Uitgangssituatie op basis van een referentietechniek</t>
    </r>
    <r>
      <rPr>
        <sz val="11"/>
        <color theme="1"/>
        <rFont val="Verdana"/>
        <family val="2"/>
      </rPr>
      <t xml:space="preserve"> </t>
    </r>
  </si>
  <si>
    <t>Isolatie in spouwmuur ontbreekt.</t>
  </si>
  <si>
    <t xml:space="preserve">Gebouw wordt verwarmd, of verwarmd en gekoeld. </t>
  </si>
  <si>
    <r>
      <t>Technische randvoorwaarden</t>
    </r>
    <r>
      <rPr>
        <sz val="11"/>
        <color theme="1"/>
        <rFont val="Verdana"/>
        <family val="2"/>
      </rPr>
      <t xml:space="preserve"> </t>
    </r>
  </si>
  <si>
    <t xml:space="preserve">N.v.t. </t>
  </si>
  <si>
    <r>
      <t>Economische randvoorwaarden</t>
    </r>
    <r>
      <rPr>
        <sz val="11"/>
        <color theme="1"/>
        <rFont val="Verdana"/>
        <family val="2"/>
      </rPr>
      <t xml:space="preserve"> </t>
    </r>
  </si>
  <si>
    <r>
      <t>Aardgasverbruik is minder dan 170.000 m</t>
    </r>
    <r>
      <rPr>
        <vertAlign val="superscript"/>
        <sz val="11"/>
        <color theme="1"/>
        <rFont val="Verdana"/>
        <family val="2"/>
      </rPr>
      <t>3</t>
    </r>
    <r>
      <rPr>
        <sz val="11"/>
        <color theme="1"/>
        <rFont val="Verdana"/>
        <family val="2"/>
      </rPr>
      <t xml:space="preserve"> per jaar. </t>
    </r>
  </si>
  <si>
    <r>
      <t>Toepasbaar op een zelfstandig of natuurlijk moment?</t>
    </r>
    <r>
      <rPr>
        <sz val="11"/>
        <color theme="1"/>
        <rFont val="Verdana"/>
        <family val="2"/>
      </rPr>
      <t xml:space="preserve"> </t>
    </r>
  </si>
  <si>
    <r>
      <t>Zelfstandig moment: Ja, indien bruto vloeroppervlakte minder is dan 600 m</t>
    </r>
    <r>
      <rPr>
        <vertAlign val="superscript"/>
        <sz val="11"/>
        <color theme="1"/>
        <rFont val="Verdana"/>
        <family val="2"/>
      </rPr>
      <t>2</t>
    </r>
    <r>
      <rPr>
        <sz val="11"/>
        <color theme="1"/>
        <rFont val="Verdana"/>
        <family val="2"/>
      </rPr>
      <t>.</t>
    </r>
  </si>
  <si>
    <t xml:space="preserve">Natuurlijk moment: Ja. </t>
  </si>
  <si>
    <r>
      <t>Alternatieve erkende maatregelen</t>
    </r>
    <r>
      <rPr>
        <sz val="11"/>
        <color theme="1"/>
        <rFont val="Verdana"/>
        <family val="2"/>
      </rPr>
      <t xml:space="preserve"> </t>
    </r>
  </si>
  <si>
    <r>
      <t>Bijzondere omstandigheden</t>
    </r>
    <r>
      <rPr>
        <sz val="11"/>
        <color theme="1"/>
        <rFont val="Verdana"/>
        <family val="2"/>
      </rPr>
      <t xml:space="preserve"> </t>
    </r>
  </si>
  <si>
    <t xml:space="preserve">In gebouwen met minimaal energielabel C dan wel in nieuwbouw met een bouwjaar van 2003 of daarna en die derhalve aan de EPC-eisen van 2003 voldoen, wordt geacht deze maatregel reeds te zijn genomen. </t>
  </si>
  <si>
    <t xml:space="preserve">Onnodig aanstaan van ventilatie buiten bedrijfstijd voorkomen. </t>
  </si>
  <si>
    <t xml:space="preserve">Tijdschakelaar of tijdschakelaar met weekendschakeling (met of zonder overwerktimer) toepassen. </t>
  </si>
  <si>
    <t xml:space="preserve">Automatische aan- en uitschakeling ontbreekt. </t>
  </si>
  <si>
    <t>Zelfstandig moment: Ja.</t>
  </si>
  <si>
    <t xml:space="preserve">Vollasturen ventilatoren beperken door afschakelen van ventilatoren bij lager ventilatiedebiet. </t>
  </si>
  <si>
    <t xml:space="preserve">Cascaderegeling toepassen. </t>
  </si>
  <si>
    <t xml:space="preserve">Cascaderegeling ontbreekt. </t>
  </si>
  <si>
    <r>
      <t>Bruto vloeroppervlak is meer dan 600 m</t>
    </r>
    <r>
      <rPr>
        <vertAlign val="superscript"/>
        <sz val="11"/>
        <color theme="1"/>
        <rFont val="Verdana"/>
        <family val="2"/>
      </rPr>
      <t>2</t>
    </r>
    <r>
      <rPr>
        <sz val="11"/>
        <color theme="1"/>
        <rFont val="Verdana"/>
        <family val="2"/>
      </rPr>
      <t xml:space="preserve">. </t>
    </r>
  </si>
  <si>
    <t>Zelfstandig moment: Nee.</t>
  </si>
  <si>
    <t xml:space="preserve">Warmte uit uitgaande ventilatielucht gebruiken voor voorverwarmen ingaande ventilatielucht bij gebalanceerd ventilatiesysteem. </t>
  </si>
  <si>
    <t xml:space="preserve">Twincoilsysteem toepassen. </t>
  </si>
  <si>
    <t xml:space="preserve">Warmteterugwinsysteem ontbreekt in luchtbehandelingskast. </t>
  </si>
  <si>
    <t xml:space="preserve">Luchttoevoer en luchtafvoer liggen nabij elkaar en worden niet door bouwkundige elementen gescheiden. </t>
  </si>
  <si>
    <t>Conventioneelrendements- (CR-) of verbeterdrendements- (VR-) ketel is aanwezig voor ruimteverwarming.</t>
  </si>
  <si>
    <t>Beperkte isolatie is aanwezig (ter indicatie: minder dan 40 mm isolatie of bouwjaar van 1975 of eerder).</t>
  </si>
  <si>
    <r>
      <t>Bruto vloeroppervlakte is meer dan 600 m</t>
    </r>
    <r>
      <rPr>
        <vertAlign val="superscript"/>
        <sz val="11"/>
        <color theme="1"/>
        <rFont val="Verdana"/>
        <family val="2"/>
      </rPr>
      <t>2</t>
    </r>
    <r>
      <rPr>
        <sz val="11"/>
        <color theme="1"/>
        <rFont val="Verdana"/>
        <family val="2"/>
      </rPr>
      <t>.</t>
    </r>
  </si>
  <si>
    <t xml:space="preserve">[8] Energiezuinige warmteopwekking toepassen. </t>
  </si>
  <si>
    <t xml:space="preserve">Activiteit </t>
  </si>
  <si>
    <t xml:space="preserve">Aanvoertemperatuur CV-water automatisch regelen op basis van buitentemperatuur. </t>
  </si>
  <si>
    <t xml:space="preserve">Weersafhankelijke regeling toepassen. </t>
  </si>
  <si>
    <t xml:space="preserve">Weersafhankelijke regeling ontbreekt op een cv-groep met hogetemperatuurverwarming. </t>
  </si>
  <si>
    <t xml:space="preserve">Weersafhankelijke regeling toepassen op groep indien dit op ketel onmogelijk is i.v.m. warmtapwatervoorziening. </t>
  </si>
  <si>
    <t xml:space="preserve">N.v.t </t>
  </si>
  <si>
    <t xml:space="preserve">Opstarttijd cv-installatie regelen op basis van buitentemperatuur en interne warmtelast. </t>
  </si>
  <si>
    <t xml:space="preserve">Optimaliserende regeling toepassen. </t>
  </si>
  <si>
    <t xml:space="preserve">Optimaliserende regeling ontbreekt. </t>
  </si>
  <si>
    <t xml:space="preserve">Warmteverlies via warmwaterleidingen en -appendages beperken in onverwarmde ruimten. </t>
  </si>
  <si>
    <t xml:space="preserve">Isolatie aanbrengen om leidingen en appendages. </t>
  </si>
  <si>
    <t xml:space="preserve">Isolatie om leidingen en appendages ontbreekt. </t>
  </si>
  <si>
    <t xml:space="preserve">Als fabrikant voorschrijft dat vocht en warmte weg moet kunnen i.v.m. garantie, dan hier rekening mee houden bij keuze isolatiemateriaal. </t>
  </si>
  <si>
    <r>
      <t>Aardgasverbruik is minder dan 170.000 m</t>
    </r>
    <r>
      <rPr>
        <vertAlign val="superscript"/>
        <sz val="11"/>
        <color theme="1"/>
        <rFont val="Verdana"/>
        <family val="2"/>
      </rPr>
      <t>3</t>
    </r>
    <r>
      <rPr>
        <sz val="11"/>
        <color theme="1"/>
        <rFont val="Verdana"/>
        <family val="2"/>
      </rPr>
      <t xml:space="preserve"> per jaar.</t>
    </r>
  </si>
  <si>
    <t xml:space="preserve">Bedrijfstijd van installatie behorende bij leidingen en appendages is minimaal 1.250 uur per jaar (ter indicatie: een standaard stookseizoen). </t>
  </si>
  <si>
    <t xml:space="preserve">Energiezuinige warmteopwekking toepassen. </t>
  </si>
  <si>
    <t xml:space="preserve">Hoogrendementsketel HR107 toepassen. </t>
  </si>
  <si>
    <t xml:space="preserve">a) Conventioneelrendements- (CR-) of verbeterdrendements- (VR-) ketel is aanwezig voor basislast (bedrijfstijd is meer dan 500 uur per jaar). </t>
  </si>
  <si>
    <t xml:space="preserve">b) Hoogrendementsketel HR100 is aanwezig voor basislast (bedrijfstijd is meer dan 500 uur per jaar). </t>
  </si>
  <si>
    <t>Retourtemperatuur van ketel kan lager zijn dan 55°C. Hogetemperatuursystemen (zoals warmtapwatersysteem of hogetemperatuurstralingspanelen) verhinderen dat soms.</t>
  </si>
  <si>
    <t xml:space="preserve">Condensafvoer is mogelijk. </t>
  </si>
  <si>
    <t xml:space="preserve">Beperkte isolatie is aanwezig (ter indicatie: minder dan 40 mm isolatie of bouwjaar van 1975 of eerder). </t>
  </si>
  <si>
    <r>
      <t>a) Zelfstandig moment: Ja, indien bruto vloeroppervlakte minder is dan 600 m</t>
    </r>
    <r>
      <rPr>
        <vertAlign val="superscript"/>
        <sz val="11"/>
        <color theme="1"/>
        <rFont val="Verdana"/>
        <family val="2"/>
      </rPr>
      <t>2</t>
    </r>
    <r>
      <rPr>
        <sz val="11"/>
        <color theme="1"/>
        <rFont val="Verdana"/>
        <family val="2"/>
      </rPr>
      <t>.</t>
    </r>
  </si>
  <si>
    <t>b) Zelfstandig moment: Nee.</t>
  </si>
  <si>
    <t xml:space="preserve">Natuurlijk moment: ja. </t>
  </si>
  <si>
    <t xml:space="preserve">[4] Warmte uit uitgaande ventilatielucht gebruiken voor voorverwarmen ingaande ventilatielucht bij gebalanceerd ventilatiesysteem. </t>
  </si>
  <si>
    <t xml:space="preserve">Onnodig branden van ruimteverlichting in pauzes en buiten bedrijfstijd voorkomen. </t>
  </si>
  <si>
    <t xml:space="preserve">Veegschakeling toepassen. </t>
  </si>
  <si>
    <t xml:space="preserve">Verlichting wordt handmatig geschakeld per ruimte. </t>
  </si>
  <si>
    <t xml:space="preserve">Geïnstalleerd vermogen binnenverlichting beperken. </t>
  </si>
  <si>
    <t xml:space="preserve">Langwerpige fluorescentielamp (TL5) en adapter toepassen in bestaande armatuur. </t>
  </si>
  <si>
    <t xml:space="preserve">Conventionele armaturen met langwerpige fluorescentielampen (TL) zijn aanwezig. </t>
  </si>
  <si>
    <t xml:space="preserve">Geïnstalleerd vermogen accentverlichting beperken. </t>
  </si>
  <si>
    <t xml:space="preserve">PL-lamp (traditionele spaarlamp) of halogeenlamp toepassen in bestaande armatuur. </t>
  </si>
  <si>
    <t xml:space="preserve">Gloeilamp is aanwezig. </t>
  </si>
  <si>
    <t xml:space="preserve">Onnodig branden van buitenverlichting voorkomen zodat verlichting alleen brandt als het donker is, en per nacht minimaal 6 uur uit is of alleen bij beweging brandt. </t>
  </si>
  <si>
    <t xml:space="preserve">a) Bewegingsensor en schemerschakelaar en tijdschakelklok toepassen. </t>
  </si>
  <si>
    <t xml:space="preserve">b) Schemerschakelaar en tijdschakelaar toepassen. </t>
  </si>
  <si>
    <t xml:space="preserve">c) Schemerschakelaar en tijdschakelaar toepassen. </t>
  </si>
  <si>
    <t xml:space="preserve">a en b) Schemerschakelaar of tijdschakelklok ontbreekt bij overige buitenverlichting. </t>
  </si>
  <si>
    <t xml:space="preserve">c) Automatische aan- en uitschakeling ontbreekt bij reclameverlichting (verlichting is ’s nachts aan). </t>
  </si>
  <si>
    <t xml:space="preserve">a) Snelstartende lampen. </t>
  </si>
  <si>
    <t xml:space="preserve">b en c) N.v.t. </t>
  </si>
  <si>
    <t xml:space="preserve">a en b) Minimaal 20 armaturen zijn aanwezig. </t>
  </si>
  <si>
    <t xml:space="preserve">c) N.v.t. </t>
  </si>
  <si>
    <t>a) Zelfstandig moment: Ja, indien minimaal 50 armaturen aanwezig zijn.</t>
  </si>
  <si>
    <t>b en c) Zelfstandig moment: Nee.</t>
  </si>
  <si>
    <t xml:space="preserve">Geïnstalleerd vermogen buitenverlichting beperken. </t>
  </si>
  <si>
    <t xml:space="preserve">a) Led-lamp toepassen in bestaande armatuur. </t>
  </si>
  <si>
    <t xml:space="preserve">b) Natriumlamp toepassen in bestaande armatuur. </t>
  </si>
  <si>
    <t xml:space="preserve">c) Metaalhalogenidelamp toepassen in bestaande armatuur. </t>
  </si>
  <si>
    <t xml:space="preserve">d) Natriumlamp toepassen in bestaande armatuur. </t>
  </si>
  <si>
    <t xml:space="preserve">a en b) Halogeenlamp is aanwezig. </t>
  </si>
  <si>
    <t xml:space="preserve">c en d) Hoge druk kwiklamp is aanwezig. </t>
  </si>
  <si>
    <t xml:space="preserve">Geïnstalleerd vermogen reclameverlichting beperken. </t>
  </si>
  <si>
    <t xml:space="preserve">a) Led-lamp in bestaande armatuur toepassen. </t>
  </si>
  <si>
    <t xml:space="preserve">b) Armatuur met langwerpige fluorescentielamp (TL5) toepassen. </t>
  </si>
  <si>
    <t xml:space="preserve">c) Led-lamp toepassen in bestaande armatuur. </t>
  </si>
  <si>
    <t xml:space="preserve">a en b) Gloeilamp is aanwezig. </t>
  </si>
  <si>
    <t xml:space="preserve">c) Halogeenlamp is aanwezig. </t>
  </si>
  <si>
    <t xml:space="preserve">Energiezuinige warmteopwekking van tapwater toepassen. </t>
  </si>
  <si>
    <t xml:space="preserve">Gasgestookte hoogrendements- (HR-) boiler toepassen. </t>
  </si>
  <si>
    <t xml:space="preserve">Conventionele gasgestookte boiler is aanwezig. </t>
  </si>
  <si>
    <t xml:space="preserve">Het debiet van afzuigsystemen in grootkeukens beperken. </t>
  </si>
  <si>
    <t xml:space="preserve">Rook- of dampdetectieapparatuur in combinatie met meet- en regelapparatuur van de afzuiginstallatie. </t>
  </si>
  <si>
    <t xml:space="preserve">Meet- en regelapparatuur van de afzuiginstallatie ontbreekt. </t>
  </si>
  <si>
    <t xml:space="preserve">Motoren zijn geschikt om frequentie te schakelen. </t>
  </si>
  <si>
    <t xml:space="preserve">Onnodig branden van verlichting in koel- en vriescel voorkomen. </t>
  </si>
  <si>
    <t xml:space="preserve">Deurschakeling of bewegingsmelder toepassen. </t>
  </si>
  <si>
    <t xml:space="preserve">Deurschakeling en bewegingsmelder ontbreken. </t>
  </si>
  <si>
    <t xml:space="preserve">Geïnstalleerd vermogen verlichting in koel- en vriescel is minimaal 250 Watt. </t>
  </si>
  <si>
    <t xml:space="preserve">Beperken van isolatie van verdamper door ijsvorming. </t>
  </si>
  <si>
    <t xml:space="preserve">a) Automatische ventilatie-ontdooiing middels heetgasregeling toepassen. </t>
  </si>
  <si>
    <t xml:space="preserve">b) Automatische ventilatie-ontdooiing middels elektrisch verwarmingselement toepassen. </t>
  </si>
  <si>
    <t xml:space="preserve">Regeling voor ventilatieontdooiing en/of ontdooibeëindigingsthermostaat ontbreekt. </t>
  </si>
  <si>
    <t xml:space="preserve">Energiezuinige lampen in koelcel toepassen. </t>
  </si>
  <si>
    <t>a) Armatuur met langwerpige hoogfrequent fluorescentie lamp (TL5)</t>
  </si>
  <si>
    <t xml:space="preserve">b) Armatuur met LED lamp toepassen. </t>
  </si>
  <si>
    <t xml:space="preserve">toepassen. </t>
  </si>
  <si>
    <t xml:space="preserve">Conventionele armaturen met langwerpige fluorescentielampen (TL8) zijn aanwezig. </t>
  </si>
  <si>
    <t xml:space="preserve">Binnentreden van warme en/of vochtige lucht in koelcel beperken. </t>
  </si>
  <si>
    <t xml:space="preserve">Deurschakeling celprogramma toepassen die de koeling onderbreekt. </t>
  </si>
  <si>
    <t xml:space="preserve">Deurschakeling ontbreekt. </t>
  </si>
  <si>
    <t xml:space="preserve">Sensoren zijn aanwezig om koeling te onderbreken. </t>
  </si>
  <si>
    <t xml:space="preserve">Energieverbruik voor verlichting en ventilatie voorkomen indien lift niet in gebruik. </t>
  </si>
  <si>
    <t xml:space="preserve">a) Stand-by schakeling op liftbesturing toepassen. </t>
  </si>
  <si>
    <t xml:space="preserve">b) Aanwezigheidsdetectie van personen toepassen. </t>
  </si>
  <si>
    <t xml:space="preserve">Verlichting en ventilatie cabine zijn continue in gebruik. </t>
  </si>
  <si>
    <r>
      <t>Toepasbaar op een zelfstandig moment of natuurlijk moment?</t>
    </r>
    <r>
      <rPr>
        <sz val="11"/>
        <color theme="1"/>
        <rFont val="Verdana"/>
        <family val="2"/>
      </rPr>
      <t xml:space="preserve"> </t>
    </r>
  </si>
  <si>
    <t>a) Zelfstandig moment: Ja.</t>
  </si>
  <si>
    <t xml:space="preserve">Geïnstalleerd vermogen verlichting liftcabine beperken. </t>
  </si>
  <si>
    <t xml:space="preserve">LED-lampen toepassen. </t>
  </si>
  <si>
    <t xml:space="preserve">a) Gloeilamp is aanwezig. </t>
  </si>
  <si>
    <t xml:space="preserve">b) Halogeenlamp is aanwezig. </t>
  </si>
  <si>
    <t xml:space="preserve">Energiezuinige roltrapbesturing toepassen. </t>
  </si>
  <si>
    <t xml:space="preserve">a) Aanbodafhankelijke regeling met twee snelheden toepassen. </t>
  </si>
  <si>
    <t xml:space="preserve">b) Aanbodafhankelijke intermitterende besturing toepassen. </t>
  </si>
  <si>
    <t xml:space="preserve">Roltrap is zonder aanbodafhankelijke regeling uitgevoerd en draait continue tijdens gebruikstijden. </t>
  </si>
  <si>
    <t xml:space="preserve">Inzet van fysieke servers in serverruimte beperken. </t>
  </si>
  <si>
    <t xml:space="preserve">Meerdere gevirtualiseerde servers werken op een minder aantal fysieke servers. </t>
  </si>
  <si>
    <t xml:space="preserve">Geen gevirtualiseerde omgeving aanwezig. </t>
  </si>
  <si>
    <t xml:space="preserve">Het gaat om serverruimten met een opgesteld vermogen van minimaal 5 kW. </t>
  </si>
  <si>
    <r>
      <t>Alternatieve erkende maatregelen.</t>
    </r>
    <r>
      <rPr>
        <sz val="11"/>
        <color theme="1"/>
        <rFont val="Verdana"/>
        <family val="2"/>
      </rPr>
      <t xml:space="preserve"> </t>
    </r>
  </si>
  <si>
    <t xml:space="preserve">Vrije koeling in serverruimte toepassen om bedrijfstijd van koelmachine te beperken. </t>
  </si>
  <si>
    <t xml:space="preserve">a) Direct vrije luchtkoeling toepassen inclusief compartimenteren en back-up door koelmachine toepassen. </t>
  </si>
  <si>
    <t xml:space="preserve">b) Verdampingskoeler(s), adiabatische of hybride koeler(s) via (vorstbestendige) bypass toepassen. </t>
  </si>
  <si>
    <t xml:space="preserve">c) Verdampingskoeler(s), adiabatische of hybride koeler(s) via (vorstbestendige) bypass toepassen inclusief compartimenteren en plaatsen van zaalkoelers die werken op hogere temperaturen. </t>
  </si>
  <si>
    <t>a) Airconditioning of DX- (directe expansie) koeling met seizoensgemiddelde COP van maximaal 2,5 is aanwezig.</t>
  </si>
  <si>
    <t xml:space="preserve">b en c) Compressiekoelmachine verzorgt de volledige koeling. </t>
  </si>
  <si>
    <t xml:space="preserve">Temperatuur in koelsysteem en buitenklimaat maken minimaal 95% vrije koeling mogelijk. </t>
  </si>
  <si>
    <t>b) De koelmachine en de zaalkoelers zijn geschikt om met hogere temperaturen te werken.</t>
  </si>
  <si>
    <t>c) Compressiekoelmachine met seizoensgemiddelde COP van maximaal 2,5 is aanwezig.</t>
  </si>
  <si>
    <t>Compressiekoelmachine met seizoensgemiddelde COP van maximaal 4 is aanwezig.</t>
  </si>
  <si>
    <t xml:space="preserve">Temperatuur in koelsysteem en buitenklimaat maken minimaal 50% vrije koeling mogelijk. </t>
  </si>
  <si>
    <t xml:space="preserve">Bouwkundig moet het mogelijk zijn, bijvoorbeeld het dak moet het gewicht van het systeem voor vrije koeling kunnen dragen, en er moet ruimte zijn voor luchtkanalen en overige installaties. </t>
  </si>
  <si>
    <t>a en b) Zelfstandig moment: Ja.</t>
  </si>
  <si>
    <t>c) Zelfstandig moment: Nee.</t>
  </si>
  <si>
    <t xml:space="preserve">Energiezuinige koelmachine voor koeling serverruimte toepassen. </t>
  </si>
  <si>
    <t xml:space="preserve">a) Computer Room Air Conditioner (CRAC) met seizoensgemiddelde COP van minimaal 5,5 toepassen. </t>
  </si>
  <si>
    <t xml:space="preserve">b) Compressiekoelmachine met seizoensgemiddelde COP van minimaal 5,5 toepassen. </t>
  </si>
  <si>
    <t xml:space="preserve">a) CRAC met seizoensgemiddelde COP van maximaal 3 is aanwezig. </t>
  </si>
  <si>
    <t xml:space="preserve">b) Compressiekoelmachine met seizoensgemiddelde COP van maximaal 3 is aanwezig. </t>
  </si>
  <si>
    <t xml:space="preserve">Met hogere koeltemperatuur in serverruimte werken. </t>
  </si>
  <si>
    <t xml:space="preserve">Volledig gescheiden koude- en warme gangen (compartimenteren) en blindplaten op ongebruikte posities in racks toepassen. </t>
  </si>
  <si>
    <t xml:space="preserve">Warme en koude gangen en blindplaten zijn afwezig. </t>
  </si>
  <si>
    <t>Er moet ruimte zijn om racks met servers zodanig op te stellen dat warme en koude gangen zijn te realiseren.</t>
  </si>
  <si>
    <t xml:space="preserve">ICT-apparatuur in racks moet aan één zijde van apparatuur lucht aanzuigen. </t>
  </si>
  <si>
    <t xml:space="preserve">Toerental van ventilatoren in zaalkoelers (CRAH’s) in serverruimte beperken. </t>
  </si>
  <si>
    <t xml:space="preserve">a) Toerenregeling (sensoren en actuatoren) toepassen op bestaande ventilatoren. </t>
  </si>
  <si>
    <t xml:space="preserve">b) In nieuwe zaalkoelers (CRAH’s) ventilatoren met toerenregeling toepassen. </t>
  </si>
  <si>
    <t xml:space="preserve">Toerentalgeregelde ventilatoren zijn afwezig. </t>
  </si>
  <si>
    <t xml:space="preserve">Inzet van servers in serverruimte afstemmen op de vraag. </t>
  </si>
  <si>
    <t xml:space="preserve">Powermanagement op servers toepassen. </t>
  </si>
  <si>
    <t xml:space="preserve">De CPU (central processing unit) draait continue op maximale snelheid. </t>
  </si>
  <si>
    <t xml:space="preserve">Energiezuinige uninterrupted power system (UPS) in serverruimte toepassen. </t>
  </si>
  <si>
    <t xml:space="preserve">Efficiënt UPS-systeem (met dubbele conversie is 96% of hoger) toepassen. </t>
  </si>
  <si>
    <t xml:space="preserve">Inefficiënte UPS (dubbele conversie efficiëntie in deellast is maximaal 92%) is aanwezig. </t>
  </si>
  <si>
    <t xml:space="preserve">Pas energiezuinig printen en/of kopiëren op de werkplek toe. </t>
  </si>
  <si>
    <t xml:space="preserve">Centraal printen en kopiëren. </t>
  </si>
  <si>
    <t xml:space="preserve">Minimaal 10 lokale printers en/of kopieermachines zijn aanwezig. </t>
  </si>
  <si>
    <t xml:space="preserve">Energiezuinige ICT op de werkplek toepassen. </t>
  </si>
  <si>
    <t xml:space="preserve">a) Desktop die voldoet aan Energy Star specificatie toepassen. </t>
  </si>
  <si>
    <t xml:space="preserve">b) Laptop die voldoet aan Energy Star specificatie toepassen. </t>
  </si>
  <si>
    <t xml:space="preserve">c) Beeldscherm die voldoet aan Energy Star specificatie toepassen. </t>
  </si>
  <si>
    <t xml:space="preserve">a) Desktop zonder Energy Star specificatie. </t>
  </si>
  <si>
    <t xml:space="preserve">b) Laptop zonder Energy Star specificatie. </t>
  </si>
  <si>
    <t xml:space="preserve">c) Beeldscherm zonder Energy Star specificatie. </t>
  </si>
  <si>
    <t xml:space="preserve">Met hogere koeltemperatuur werken door warme en koude lucht in zaal van het datacenter te scheiden. </t>
  </si>
  <si>
    <t xml:space="preserve">Volledig gescheiden koude- en warme gangen toepassen (compartimenteren). </t>
  </si>
  <si>
    <t xml:space="preserve">Warme en koude gangen zijn afwezig. </t>
  </si>
  <si>
    <t xml:space="preserve">Met hogere koeltemperatuur in datacenter werken door menging van warme en koude lucht bij ongebruikte posities in racks te voorkomen. </t>
  </si>
  <si>
    <t xml:space="preserve">Blindplaten toepassen. </t>
  </si>
  <si>
    <t xml:space="preserve">Blindplaten zijn afwezig. </t>
  </si>
  <si>
    <t xml:space="preserve">Toerental van ventilatoren in zaalkoelers (CRAH’s) in datacenter beperken. </t>
  </si>
  <si>
    <t xml:space="preserve">Energiezuinige uninterrupted system (UPS) in datacenter toepassen. </t>
  </si>
  <si>
    <t xml:space="preserve">Efficiënt UPS-systeem (bij dubbele conversie is 96% of hoger) toepassen. </t>
  </si>
  <si>
    <t xml:space="preserve">Inefficiënte UPS (efficiëntie in deellast is maximaal 91%) is aanwezig. </t>
  </si>
  <si>
    <t xml:space="preserve">Hogere koeltemperaturen in datacenter realiseren om efficiëntie van compressiekoelmachine te verhogen en om meer gebruik te maken van vrije koeling (beneden 12/13°C buitenluchttemperatuur). </t>
  </si>
  <si>
    <t xml:space="preserve">Zaalkoelers met hogetemperatuurkoeling (ter indicatie: koelwater is minimaal 18°C). </t>
  </si>
  <si>
    <t>Zaalkoelers met lagetemperatuurkoeling (ter indicatie: koelwater is maximaal 12°C).</t>
  </si>
  <si>
    <t xml:space="preserve">Seizoensgemiddelde COP van bestaande compressiekoelmachine is maximaal 3,5 bij groot datacenter en maximaal 5,0 bij klein datacenter. </t>
  </si>
  <si>
    <t xml:space="preserve">Gescheiden koude en warme gangen met vrije koeling zijn aanwezig. </t>
  </si>
  <si>
    <t xml:space="preserve">Vrije koeling in datacenter toepassen om bedrijfstijd van compressiekoelmachine te beperken. </t>
  </si>
  <si>
    <t xml:space="preserve">a) Droge koeler(s) via bypass toepassen. </t>
  </si>
  <si>
    <t xml:space="preserve">b) Verdampingskoeler(s) via bypass toepassen. </t>
  </si>
  <si>
    <t xml:space="preserve">c) Kunststof kruisstroomwarmtewisselaar en verdampingskoeler aan buitenzijde toepassen (indirecte lucht/luchtkoeling). </t>
  </si>
  <si>
    <t xml:space="preserve">d) Open koelsysteem (directe vrije luchtkoeling) met additionele indirecte adiabatische koeler toepassen. </t>
  </si>
  <si>
    <t xml:space="preserve">Compressiekoelmachine verzorgt de volledige koeling. </t>
  </si>
  <si>
    <t>a) Klein datacenter met compressiekoelmachine met seizoensgemiddelde COP van maximaal 2,0.</t>
  </si>
  <si>
    <t>b) Compressiekoelmachine met seizoensgemiddelde COP van maximaal 2,5.</t>
  </si>
  <si>
    <t>c en d) Compressiekoelmachine met seizoensgemiddelde COP van maximaal 3,0.</t>
  </si>
  <si>
    <t xml:space="preserve">Temperatuur in koelsysteem en buitenklimaat moeten minimaal 40% vrije koeling mogelijk maken. Bijvoorbeeld in De Bilt kan bij gekoeldwatertemperatuur naar de zaalkoelers van minimaal 13°C bij buitenlucht-temperaturen lager dan 8°C 40% van het jaar vrij gekoeld worden. </t>
  </si>
  <si>
    <t xml:space="preserve">Temperatuur in koelsysteem en buitenklimaat moeten minimaal 80% vrije koeling mogelijk maken. Bijvoorbeeld in De Bilt kan bij gekoeldwatertemperatuur naar de zaalkoelers van minimaal 18°C bij buitenlucht-natteboltemperaturen van maximaal 13°C 80% van het jaar vrij gekoeld worden. </t>
  </si>
  <si>
    <t>Temperatuur in koude gang moet nagenoeg altijd vrije koeling mogelijk maken.</t>
  </si>
  <si>
    <t xml:space="preserve">Flexibele operatie van temperatuur en vochtigheid is mogelijk binnen de grenzen van ASHRAE recommended envelope en SLA’s. </t>
  </si>
  <si>
    <t>Gescheiden koude en warme gangen.</t>
  </si>
  <si>
    <t>Bouwkundig moet het mogelijk zijn, bijvoorbeeld het dak moet het gewicht van het systeem voor vrije koeling kunnen dragen, en er moet ruimte zijn voor luchtkanalen en overige installaties.</t>
  </si>
  <si>
    <t xml:space="preserve">a en b) Als zaalkoelers met water of een ander niet-vorstbestendig koelmiddel werken, dan vrije koeling in een gescheiden vorstbestendig circuit opnemen en platenwarmtewisselaar en pomp opnemen zodat koelers vorstbestendig kunnen opereren. </t>
  </si>
  <si>
    <t>c en d) Zelfstandig moment: Nee.</t>
  </si>
  <si>
    <r>
      <t>Type maatregel</t>
    </r>
    <r>
      <rPr>
        <sz val="11"/>
        <color theme="1"/>
        <rFont val="Verdana"/>
        <family val="2"/>
      </rPr>
      <t xml:space="preserve"> </t>
    </r>
  </si>
  <si>
    <t xml:space="preserve">Energieregistratie- en bewakingssysteem (EBS) </t>
  </si>
  <si>
    <t xml:space="preserve">Borgen van de optimale energiezuinige in- en afstellingen van gebouw gebonden erkende maatregelen voor energiebesparing bij klimaatinstallaties voor ruimteverwarming, -koeling en -ventilatie door het automatisch registeren, analyseren van energieverbruik (zoals het aardgas- en elektriciteitsverbruik) en/of aansturing door een EBS. EBS heeft een rapportagefunctie met overzicht van energieverbruik per dag, week en jaar per kalenderjaar. </t>
  </si>
  <si>
    <t xml:space="preserve">a) Slimme meter toepassen </t>
  </si>
  <si>
    <t xml:space="preserve">b) EBS toepassen </t>
  </si>
  <si>
    <t xml:space="preserve">c en d) EBS toepassen </t>
  </si>
  <si>
    <t xml:space="preserve">a) Een EBS ontbreekt waardoor geen analyse en handmatige sturing mogelijk is voor het verminderen van de bedrijfstijd van de klimaatinstallaties en realiseren van zo laag mogelijke binnentemperatuur buiten werktijden. </t>
  </si>
  <si>
    <t xml:space="preserve">b) Een EBS ontbreekt waardoor geen analyse en handmatige sturing mogelijk is voor het verminderen van de bedrijfstijd van de klimaatinstallaties, realiseren van een zo laag mogelijke binnentemperatuur buiten werktijden, en stoken op zo laag mogelijk temperatuur door de verwarmingsbron. </t>
  </si>
  <si>
    <t xml:space="preserve">c en d) Gebouwbeheersysteem (GBS) is aanwezig zonder een EBS waardoor geen automatische analyse van en automatische sturing door het GBS systeem mogelijk is voor het verminderen van de bedrijfstijd van de klimaatinstallaties, realiseren van zo laag mogelijke binnentemperatuur buiten werktijden, stoken op zo laag mogelijk temperatuur door de verwarmingsbron en voorkomen gelijktijdig koelen en verwarmen door klimaatinstallaties. </t>
  </si>
  <si>
    <t xml:space="preserve">a) N.v.t. </t>
  </si>
  <si>
    <t xml:space="preserve">b) N.v.t. </t>
  </si>
  <si>
    <t xml:space="preserve">c) en d) N.v.t. </t>
  </si>
  <si>
    <r>
      <t>a) Aardgasverbruik is meer dan 25.000 m</t>
    </r>
    <r>
      <rPr>
        <vertAlign val="superscript"/>
        <sz val="11"/>
        <color theme="1"/>
        <rFont val="Verdana"/>
        <family val="2"/>
      </rPr>
      <t>3</t>
    </r>
    <r>
      <rPr>
        <sz val="11"/>
        <color theme="1"/>
        <rFont val="Verdana"/>
        <family val="2"/>
      </rPr>
      <t xml:space="preserve">per jaar </t>
    </r>
  </si>
  <si>
    <r>
      <t>b)) Aardgasverbruik is meer dan 75.000 m</t>
    </r>
    <r>
      <rPr>
        <vertAlign val="superscript"/>
        <sz val="11"/>
        <color theme="1"/>
        <rFont val="Verdana"/>
        <family val="2"/>
      </rPr>
      <t>3</t>
    </r>
    <r>
      <rPr>
        <sz val="11"/>
        <color theme="1"/>
        <rFont val="Verdana"/>
        <family val="2"/>
      </rPr>
      <t xml:space="preserve"> per jaar </t>
    </r>
  </si>
  <si>
    <r>
      <t>c) Aardgasverbruik is meer dan 140.000 m</t>
    </r>
    <r>
      <rPr>
        <vertAlign val="superscript"/>
        <sz val="11"/>
        <color theme="1"/>
        <rFont val="Verdana"/>
        <family val="2"/>
      </rPr>
      <t>3</t>
    </r>
    <r>
      <rPr>
        <sz val="11"/>
        <color theme="1"/>
        <rFont val="Verdana"/>
        <family val="2"/>
      </rPr>
      <t xml:space="preserve"> en gelijk aan of minder dan 170.000m</t>
    </r>
    <r>
      <rPr>
        <vertAlign val="superscript"/>
        <sz val="11"/>
        <color theme="1"/>
        <rFont val="Verdana"/>
        <family val="2"/>
      </rPr>
      <t>3</t>
    </r>
    <r>
      <rPr>
        <sz val="11"/>
        <color theme="1"/>
        <rFont val="Verdana"/>
        <family val="2"/>
      </rPr>
      <t xml:space="preserve"> </t>
    </r>
  </si>
  <si>
    <r>
      <t>d) Aardgasverbruik is meer dan 170.000 m</t>
    </r>
    <r>
      <rPr>
        <vertAlign val="superscript"/>
        <sz val="11"/>
        <color theme="1"/>
        <rFont val="Verdana"/>
        <family val="2"/>
      </rPr>
      <t>3</t>
    </r>
    <r>
      <rPr>
        <sz val="11"/>
        <color theme="1"/>
        <rFont val="Verdana"/>
        <family val="2"/>
      </rPr>
      <t xml:space="preserve"> per jaar eneen bruto vloeroppervlakte van meer dan 10.000m</t>
    </r>
    <r>
      <rPr>
        <vertAlign val="superscript"/>
        <sz val="11"/>
        <color theme="1"/>
        <rFont val="Verdana"/>
        <family val="2"/>
      </rPr>
      <t>2</t>
    </r>
    <r>
      <rPr>
        <sz val="11"/>
        <color theme="1"/>
        <rFont val="Verdana"/>
        <family val="2"/>
      </rPr>
      <t xml:space="preserve"> </t>
    </r>
  </si>
  <si>
    <t xml:space="preserve">n.v.t. </t>
  </si>
  <si>
    <r>
      <t>Sector- en keteninitiatieven omtrent CO</t>
    </r>
    <r>
      <rPr>
        <b/>
        <vertAlign val="subscript"/>
        <sz val="10"/>
        <color rgb="FF000000"/>
        <rFont val="Verdana"/>
        <family val="2"/>
      </rPr>
      <t>2</t>
    </r>
    <r>
      <rPr>
        <b/>
        <sz val="10"/>
        <color rgb="FF000000"/>
        <rFont val="Verdana"/>
        <family val="2"/>
      </rPr>
      <t>-reductie</t>
    </r>
  </si>
  <si>
    <t>Initiatieven van sectorgenoten/regionale initiatieven</t>
  </si>
  <si>
    <t>Inventariseer welke initiatieven er bij sectorgenoten en in de regio nog meer spelen, aanvullend op onderstaande algemene initiatieven!</t>
  </si>
  <si>
    <r>
      <t>Nederland CO</t>
    </r>
    <r>
      <rPr>
        <b/>
        <vertAlign val="subscript"/>
        <sz val="10"/>
        <color theme="1"/>
        <rFont val="Verdana"/>
        <family val="2"/>
      </rPr>
      <t>2</t>
    </r>
    <r>
      <rPr>
        <b/>
        <sz val="10"/>
        <color theme="1"/>
        <rFont val="Verdana"/>
        <family val="2"/>
      </rPr>
      <t xml:space="preserve"> Neutraal</t>
    </r>
  </si>
  <si>
    <r>
      <t>Werken aan CO</t>
    </r>
    <r>
      <rPr>
        <i/>
        <vertAlign val="subscript"/>
        <sz val="9"/>
        <color theme="1"/>
        <rFont val="Verdana"/>
        <family val="2"/>
      </rPr>
      <t>2</t>
    </r>
    <r>
      <rPr>
        <i/>
        <sz val="9"/>
        <color theme="1"/>
        <rFont val="Verdana"/>
        <family val="2"/>
      </rPr>
      <t>-reductie kan ook leuk zijn! Dat is de boodschap die de oprichters van het initiatief Nederland CO</t>
    </r>
    <r>
      <rPr>
        <i/>
        <vertAlign val="subscript"/>
        <sz val="9"/>
        <color theme="1"/>
        <rFont val="Verdana"/>
        <family val="2"/>
      </rPr>
      <t>2</t>
    </r>
    <r>
      <rPr>
        <i/>
        <sz val="9"/>
        <color theme="1"/>
        <rFont val="Verdana"/>
        <family val="2"/>
      </rPr>
      <t xml:space="preserve"> Neutraal haar deelnemers meegeven. Het doel achter het initiatief is het actief informeren en betrekken van bedrijven bij de verschillende mogelijkheden om CO</t>
    </r>
    <r>
      <rPr>
        <i/>
        <vertAlign val="subscript"/>
        <sz val="9"/>
        <color theme="1"/>
        <rFont val="Verdana"/>
        <family val="2"/>
      </rPr>
      <t>2</t>
    </r>
    <r>
      <rPr>
        <i/>
        <sz val="9"/>
        <color theme="1"/>
        <rFont val="Verdana"/>
        <family val="2"/>
      </rPr>
      <t>-reductie te bewerkstelligen. Dit wordt niet alleen gerealiseerd door het verstrekken van informatie, maar ook door het organiseren van bijeenkomsten en werkgroepen.</t>
    </r>
  </si>
  <si>
    <t>http://nlco2neutraal.nl/</t>
  </si>
  <si>
    <t xml:space="preserve">Duurzameleverancier.nl </t>
  </si>
  <si>
    <t>https://www.duurzameleverancier.nl/</t>
  </si>
  <si>
    <t>Sectorinitiatief van Movares. Samen met andere marktpartijen uit de sector (van ingenieursbureaus tot aannemers) bouwt Movares aan een platform van partijen die hun leveranciers actief ondersteunen in het opzetten en uitvoeren van duurzame bedrijfsvoering, te beginnen door bij de belangrijkste leveranciers na te vragen wat zij op dit gebied al doen.</t>
  </si>
  <si>
    <t xml:space="preserve">DGBC </t>
  </si>
  <si>
    <t>https://www.dgbc.nl/</t>
  </si>
  <si>
    <t>De Dutch Green Building Council (DGBC) is een onafhankelijke non-profit organisatie die streeft naar blijvende verduurzaming van de bebouwde omgeving in Nederland.</t>
  </si>
  <si>
    <t>Lean and Green</t>
  </si>
  <si>
    <t>http://lean-green.nl/</t>
  </si>
  <si>
    <t>Lean and Green is een stimuleringsprogramma voor bedrijven en overheid dat wordt uitgevoerd door Connekt. Het stimuleert organisaties om te groeien naar een hoger duurzaamheidsniveau door maatregelen te nemen die niet alleen kosten besparen, maar gelijktijdig milieubelasting reduceren.</t>
  </si>
  <si>
    <t xml:space="preserve">Duurzaamgebouwd.nl </t>
  </si>
  <si>
    <t>http://www.duurzaamgebouwd.nl/</t>
  </si>
  <si>
    <t>Een platform voor kennisdeling en innovatie op het gebied van duurzaam bouwen.</t>
  </si>
  <si>
    <t>Beter Benutten</t>
  </si>
  <si>
    <t>http://www.beterbenutten.nl/</t>
  </si>
  <si>
    <t>Een platform van het ministerie van Infrastructuur en Milieu naar aanleiding van het programma Beter Benutten. Rijk, regio en bedrijfsleven nemen in dit programma samen innovatieve maatregelen om de bereikbaarheid in de drukste regio’s te verbeteren.</t>
  </si>
  <si>
    <t>Leaders for Nature</t>
  </si>
  <si>
    <t>https://www.iucn.nl/actueel/terugblik-10-jaar-leaders-for-nature</t>
  </si>
  <si>
    <t>Een Programma van IUCN NL dat tot doel heeft het Nederlandse bedrijfsleven te helpen verduurzamen met bijzonder oog voor biodiversiteit. Vanaf 2016 gaan ze de samenwerking met bedrijven intensiveren via langlopende individuele partnerschappen.</t>
  </si>
  <si>
    <t xml:space="preserve">Groencollectief </t>
  </si>
  <si>
    <t>http://www.groencollectiefnederland.nl/</t>
  </si>
  <si>
    <r>
      <t>Groencollectief Nederland is een landelijk samenwerkingsverband van regionaal opererende zelfstandige ondernemers, allen toonaangevend op het gebied van professionele groenvoorziening. Door samenwerking op het gebied van marktbewerking, kennisdeling, CO</t>
    </r>
    <r>
      <rPr>
        <i/>
        <vertAlign val="subscript"/>
        <sz val="9"/>
        <color theme="1"/>
        <rFont val="Verdana"/>
        <family val="2"/>
      </rPr>
      <t>2</t>
    </r>
    <r>
      <rPr>
        <i/>
        <sz val="9"/>
        <color theme="1"/>
        <rFont val="Verdana"/>
        <family val="2"/>
      </rPr>
      <t>-reductie, innovatie en inkoop versterkt Groencollectief Nederland haar positie alsmede de positie van haar zakelijke relaties. Kortom: gebundelde krachten om samen te werken aan een groene toekomst.</t>
    </r>
  </si>
  <si>
    <r>
      <t>Sturen op CO</t>
    </r>
    <r>
      <rPr>
        <b/>
        <vertAlign val="subscript"/>
        <sz val="10"/>
        <color theme="1"/>
        <rFont val="Verdana"/>
        <family val="2"/>
      </rPr>
      <t>2</t>
    </r>
  </si>
  <si>
    <t>https://www.cumela.nl/cursus/brandstof-co2/sturen-op-co2-sectorinitiatief</t>
  </si>
  <si>
    <t>Meerjarig initiatief opgezet door Cumela, brancheorganisatie voor ondernemers in groen, grond en infra. Uitwisseling van informatie en ideeën, onder andere in workshops. Meerdere bijeenkomsten per jaar.</t>
  </si>
  <si>
    <t>Platform Groene Netten</t>
  </si>
  <si>
    <r>
      <t>Alle infrabeheerders (Enexis, Gasunie, Alliander, Stedin, TenneT, KPN  en ProRail) hebben vanuit hun rol een duidelijke maatschappelijke verantwoordelijkheid. De verduurzaming van de samenleving is een uitdaging die uitstekend past binnen de activiteiten van de infrabeheerders. Zij kunnen de duurzame ontwikkeling vanuit de eigen ketenpositie, in samenwerking met leveranciers, versnellen door bewust om te gaan met emissiereductie en de migratie naar circulair materiaalgebruik. Gezien de grote collectieve impact van alle maatschappelijke infrabeheerders samen, draagt dit direct bij aan significant lagere CO</t>
    </r>
    <r>
      <rPr>
        <i/>
        <vertAlign val="subscript"/>
        <sz val="9"/>
        <color theme="1"/>
        <rFont val="Verdana"/>
        <family val="2"/>
      </rPr>
      <t>2</t>
    </r>
    <r>
      <rPr>
        <i/>
        <sz val="9"/>
        <color theme="1"/>
        <rFont val="Verdana"/>
        <family val="2"/>
      </rPr>
      <t>-uitstoot in Nederland en de kanteling naar een circulaire economie.</t>
    </r>
  </si>
  <si>
    <t>http://www.groenenetten.org/nl/</t>
  </si>
  <si>
    <t>Aanpak Duurzaam GWW</t>
  </si>
  <si>
    <t>http://www.duurzaamgww.nl/</t>
  </si>
  <si>
    <t>Een samenwerkingsverband tussen marktpartijen, overheidsopdrachtgevers en kennisinstituten. Gericht op de Spoor en Gron-, Weg- en Waterbouwsector. De kern van de Aanpak Duurzaam GWW is het meewegen van duurzaamheidsaspecten vanaf een vroege planfase en het streven naar een optimale balans tussen People, Planet en Profit. Het meewegen van duurzaamheidsaspecten in alle fasen van een project draait om het formuleren, vastleggen en uitvoeren van ambities en deze door te geven naar de volgende projectfase.</t>
  </si>
  <si>
    <t>InnoRail</t>
  </si>
  <si>
    <t>Een netwerk dat zich richt op verbeteringen en innovaties in het assetmanagement domein van ProRail. Dit domein is voortdurend in verandering door uitbreiding, vervanging, nieuwe interne en externe ontwikkelingen en nieuwe eisen. Het domein staat voor een voortdurende opgave zich aan te passen en haar prestaties te verbeteren. Het netwerk maakt deze ontwikkelingen proactief bespreekbaar. Het behandelt in dit kader thema’s, vraagstukken inzake techniek-, proces- en productinnovatie ter bevordering van duurzaam en economisch assetmanagement. Doelstelling is om technische en procesmatige innovaties rondom het werkveld van beheer en onderhoud te bevorderen.</t>
  </si>
  <si>
    <t xml:space="preserve">Rail Cargo Information </t>
  </si>
  <si>
    <t>http://www.railcargo.nl/</t>
  </si>
  <si>
    <t>Een stichting waarbij zo’n 60 organisaties zijn aangesloten die werk uitvoeren in de spoorsector. Doel van de stichting is om het gebruik van het spoor voor goederenvervoer te bevorderen.</t>
  </si>
  <si>
    <t>Circulaire spoor</t>
  </si>
  <si>
    <t>Circulair Spoor is een samenwerkingsverband tussen RailPro, BAM Rail, RHDHV, Asset Rail en ProRail. Deze samenwerking heeft tot doel om de eerste concrete baten van circulair spoor in kaart te brengen en ervoor zorg te dragen dat de hele sector aanhaakt. Op basis van een QuickScan van het materiaal intensieve spoorelementen komt er een circulaire businesscase voor ballast, spoorstaven, wissels, rijdraden en etagefietsrekken. Iedere partner in het samenwerkingsverband is ‘sponsor’ van één casus. De uitdaging voor ProRail is om te onderzoeken hoe ballast een meer circulair karakter kan krijgen.</t>
  </si>
  <si>
    <t>Nederland ICT – Milieu stichting</t>
  </si>
  <si>
    <t>https://www.nederlandict.nl/diensten/ict-milieu/</t>
  </si>
  <si>
    <t>Stichting ICT Milieu is onderdeel van Nederland ICT en organiseert met Wecycle de inzameling en verwerking van ruim 12 miljoen kg afgedankte ICT-apparatuur. ICT Milieu neemt de deelnemers zo veel mogelijk werk uit handen en is de spreekbuis van de ICT-sector als het op milieu aankomt.</t>
  </si>
  <si>
    <t>ICT-inzamelsysteem</t>
  </si>
  <si>
    <t>ICT Milieu zorgt voor de monitoring van de hoeveelheid ingezameld ICT-afval en de verplichte rapportage aan het nationaal WEEE-register. We publiceren jaarlijks het inzamelresultaat in de ICT Milieumonitor.</t>
  </si>
  <si>
    <t>Climate Neutral Group</t>
  </si>
  <si>
    <t>https://www.climateneutralgroup.com/</t>
  </si>
  <si>
    <r>
      <t>Climate Neutral Group is met een groep bedrijven aan de slag met klimaatneutraliteit: de Coalition of the Doing. Hierin wordt aan een klimaatneutrale(re) bedrijfsvoering gewerkt en concrete CO</t>
    </r>
    <r>
      <rPr>
        <i/>
        <vertAlign val="subscript"/>
        <sz val="9"/>
        <color theme="1"/>
        <rFont val="Verdana"/>
        <family val="2"/>
      </rPr>
      <t>2</t>
    </r>
    <r>
      <rPr>
        <i/>
        <sz val="9"/>
        <color theme="1"/>
        <rFont val="Verdana"/>
        <family val="2"/>
      </rPr>
      <t>-reductie. De groep laat zien dat het nú tijd is om tot actie over te gaan! Alle deelnemers werken actief mee aan het behalen van het Klimaatakkoord en willen daarmee anderen inspireren.</t>
    </r>
  </si>
  <si>
    <t>Low Car Diet – stichting Urgenda</t>
  </si>
  <si>
    <t>http://www.lowcardiet.nl/</t>
  </si>
  <si>
    <r>
      <t>Low Car Diet is de grootste duurzame mobiliteitswedstrijd in Nederland tussen bedrijven en collega's onderling. Het Low Car Diet brengt bedrijven, Organisaties en medewerkers in aanraking met verschillende vormen van duurzaam vervoer. Workshops en online tools leveren informatie over CO</t>
    </r>
    <r>
      <rPr>
        <i/>
        <vertAlign val="subscript"/>
        <sz val="9"/>
        <color theme="1"/>
        <rFont val="Verdana"/>
        <family val="2"/>
      </rPr>
      <t>2</t>
    </r>
    <r>
      <rPr>
        <i/>
        <sz val="9"/>
        <color theme="1"/>
        <rFont val="Verdana"/>
        <family val="2"/>
      </rPr>
      <t>-reductie.</t>
    </r>
  </si>
  <si>
    <t>Asfalt Kennis Centrum</t>
  </si>
  <si>
    <t>http://www.asfaltkenniscentrum.nl</t>
  </si>
  <si>
    <t>Het Asfalt Kennis Centrum (AKC) is opgericht door MKB infrabedrijven uit de sector asfaltwegenbouw. Het AKC wordt gevormd door twaalf bedrijven met eigen asfaltproductie locaties verspreid over heel Nederland. Het doel van de organisatie is kennis toegankelijk maken voor de leden. Grote aannemers hebben eigen researchmogelijkheden die kleinere bedrijven missen. Het Asfalt Kennis Centrum zorgt ervoor dat kennis gedeeld kan worden maar dat ook de kleinere bedrijven meer mogelijkheden hebben tot het uitvoeren van onderzoek.</t>
  </si>
  <si>
    <t>Club van 49 – SmartTrackers</t>
  </si>
  <si>
    <t>https://clubvan49.nl/#home</t>
  </si>
  <si>
    <t>49% minder CO2 in 2030: dat moeten we in Nederland volgens het Klimaatakkoord realiseren. Om dit te bereiken heeft SmartTrackers de Club van 49 opgericht: een verzameling bevlogen bedrijven die het doel van 49% echt willen halen. De Club van 49 bestaat uit organisaties die serieuze stappen willen zetten. Die elkaar helpen, ondersteunen en inspireren. En die gretig gebruik maken van de kennis en expertise die SmartTrackers gedurende vele jaren heeft opgebouwd.</t>
  </si>
  <si>
    <t>Cumela</t>
  </si>
  <si>
    <t>https://www.cumela.nl</t>
  </si>
  <si>
    <t xml:space="preserve">Cumela is een brancheorganisatie voor ondernemers in groen, grond en infra. Nederland telt ruim 3.000 cumelabedrijven en hier werken circa 30.000 betrokken vakmensen. Cumela informeert, verbindt, ontzorgt en ondersteunt cumelabedrijven en zorgen voor een gezonde sector. </t>
  </si>
  <si>
    <t>DuurzaamCollectief</t>
  </si>
  <si>
    <t>https://www.duurzaamcollectief.nl</t>
  </si>
  <si>
    <r>
      <t>Voor alle bedrijven die op een duurzame wijze werken is</t>
    </r>
    <r>
      <rPr>
        <i/>
        <sz val="10.5"/>
        <color rgb="FF000000"/>
        <rFont val="Verdana"/>
        <family val="2"/>
      </rPr>
      <t xml:space="preserve"> </t>
    </r>
    <r>
      <rPr>
        <i/>
        <sz val="9"/>
        <color rgb="FF000000"/>
        <rFont val="Verdana"/>
        <family val="2"/>
      </rPr>
      <t>DuurzaamCollectief geschikt. Deze samenwerking bied de mogelijkheid om inspanningen en de inspanningen binnen de keten/branche op het gebied van milieu en duurzaamheid zichtbaar te maken.</t>
    </r>
  </si>
  <si>
    <t>KAM Adviseur</t>
  </si>
  <si>
    <t>https://kam-adviseur.nl</t>
  </si>
  <si>
    <t>De missie van KAM-adviseur is het leveren van pragmatisch advies en ondersteuning aan organisaties, zodat deze kunnen blijven voldoen aan de continu veranderende eisen van de wet- en regelgeving op het gebied van Kwaliteit, Arbeidsomstandigheden en Milieu.</t>
  </si>
  <si>
    <t>Het Nieuwe draaien</t>
  </si>
  <si>
    <t>https://greendealhetnieuwedraaien.nl/projecten/#</t>
  </si>
  <si>
    <t>Onder Het Nieuwe Draaien wordt in deze Green Deal verstaan: een brandstof- en milieubesparende werkstijl, werkuitvoering en werkaanpak van mobiele werktuigen; onder mobiele werktuigen vallen onder andere graafmachines, bouwmachines, dumpers, shovels, groentechniek machines, landbouwtrekkers en andere mobiele landbouwwerktuigen;</t>
  </si>
  <si>
    <t>Het Nieuwe rijden</t>
  </si>
  <si>
    <t>http://hetnieuwerijden.nl</t>
  </si>
  <si>
    <t>Het programma ‘Het Nieuwe Rijden’ stimuleert automobilisten, zakelijk rijders, beroepschauffeurs en wagenparkbeheerders over te gaan tot een energie-efficiënter rij- en reisgedrag door slimmer te rijden en te reizen.</t>
  </si>
  <si>
    <t>Samen slim besparen</t>
  </si>
  <si>
    <t>https://www.samenslimbesparen.nl</t>
  </si>
  <si>
    <t>Samenslimbesparen.nl is een collectief inkoopinitiatief voor energiebesparende maatregelen voor particulieren en bedrijven in de regio West-Brabant. Dit collectieve inkoopinitiatief is een van de vele projecten van Stichting Duurzaam STOER.</t>
  </si>
  <si>
    <t>U15</t>
  </si>
  <si>
    <t>https://wegwijs-beterbenutten.nl/u15</t>
  </si>
  <si>
    <t>De U15 is een groeiend netwerk van werkgevers in Midden-Nederland die zich samen inzetten om de bereikbaarheid in de regio te verbeteren en de CO2-uitstoot te verlagen. Het resultaat is een door de U15 ontwikkelde CO2-footprint methode gericht op mobiliteit. Deze methode stimuleert werkgevers maatregelen te nemen om medewerkers slimmer te laten reizen en zo hun CO2-uitstoot te verlagen.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</si>
</sst>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u/>
      <sz val="11"/>
      <color theme="10"/>
      <name val="Calibri"/>
      <family val="2"/>
      <scheme val="minor"/>
    </font>
    <font>
      <u/>
      <sz val="11"/>
      <color theme="11"/>
      <name val="Calibri"/>
      <family val="2"/>
      <scheme val="minor"/>
    </font>
    <font>
      <b/>
      <sz val="14"/>
      <name val="Arial"/>
      <family val="2"/>
    </font>
    <font>
      <sz val="11"/>
      <name val="Verdana"/>
      <family val="2"/>
    </font>
    <font>
      <sz val="28"/>
      <name val="Verdana"/>
      <family val="2"/>
    </font>
    <font>
      <b/>
      <sz val="11"/>
      <name val="Verdana"/>
      <family val="2"/>
    </font>
    <font>
      <sz val="11"/>
      <color theme="1"/>
      <name val="Verdana"/>
      <family val="2"/>
    </font>
    <font>
      <u/>
      <sz val="11"/>
      <name val="Verdana"/>
      <family val="2"/>
    </font>
    <font>
      <b/>
      <sz val="11"/>
      <color theme="1"/>
      <name val="Verdana"/>
      <family val="2"/>
    </font>
    <font>
      <sz val="28"/>
      <color theme="1"/>
      <name val="Verdana"/>
      <family val="2"/>
    </font>
    <font>
      <b/>
      <u/>
      <sz val="11"/>
      <name val="Verdana"/>
      <family val="2"/>
    </font>
    <font>
      <b/>
      <sz val="12"/>
      <name val="Verdana"/>
      <family val="2"/>
    </font>
    <font>
      <sz val="11"/>
      <color theme="0"/>
      <name val="Verdana"/>
      <family val="2"/>
    </font>
    <font>
      <i/>
      <sz val="11"/>
      <color theme="1"/>
      <name val="Verdana"/>
      <family val="2"/>
    </font>
    <font>
      <vertAlign val="subscript"/>
      <sz val="11"/>
      <color theme="1"/>
      <name val="Verdana"/>
      <family val="2"/>
    </font>
    <font>
      <i/>
      <vertAlign val="subscript"/>
      <sz val="11"/>
      <color theme="1"/>
      <name val="Verdana"/>
      <family val="2"/>
    </font>
    <font>
      <sz val="11"/>
      <color rgb="FFF79646"/>
      <name val="Verdana"/>
      <family val="2"/>
    </font>
    <font>
      <i/>
      <sz val="11"/>
      <color rgb="FF2D8D36"/>
      <name val="Verdana"/>
      <family val="2"/>
    </font>
    <font>
      <sz val="11"/>
      <color rgb="FF76923C"/>
      <name val="Verdana"/>
      <family val="2"/>
    </font>
    <font>
      <b/>
      <i/>
      <sz val="11"/>
      <color theme="1"/>
      <name val="Verdana"/>
      <family val="2"/>
    </font>
    <font>
      <vertAlign val="superscript"/>
      <sz val="11"/>
      <color theme="1"/>
      <name val="Verdana"/>
      <family val="2"/>
    </font>
    <font>
      <b/>
      <sz val="10"/>
      <color theme="1"/>
      <name val="Verdana"/>
      <family val="2"/>
    </font>
    <font>
      <b/>
      <vertAlign val="subscript"/>
      <sz val="10"/>
      <color rgb="FF000000"/>
      <name val="Verdana"/>
      <family val="2"/>
    </font>
    <font>
      <b/>
      <sz val="10"/>
      <color rgb="FF000000"/>
      <name val="Verdana"/>
      <family val="2"/>
    </font>
    <font>
      <b/>
      <i/>
      <sz val="10"/>
      <color theme="1"/>
      <name val="Verdana"/>
      <family val="2"/>
    </font>
    <font>
      <i/>
      <sz val="9"/>
      <color theme="1"/>
      <name val="Verdana"/>
      <family val="2"/>
    </font>
    <font>
      <i/>
      <sz val="10"/>
      <color theme="1"/>
      <name val="Verdana"/>
      <family val="2"/>
    </font>
    <font>
      <b/>
      <vertAlign val="subscript"/>
      <sz val="10"/>
      <color theme="1"/>
      <name val="Verdana"/>
      <family val="2"/>
    </font>
    <font>
      <i/>
      <vertAlign val="subscript"/>
      <sz val="9"/>
      <color theme="1"/>
      <name val="Verdana"/>
      <family val="2"/>
    </font>
    <font>
      <u/>
      <sz val="11"/>
      <color theme="10"/>
      <name val="Verdana"/>
      <family val="2"/>
    </font>
    <font>
      <i/>
      <sz val="9"/>
      <color rgb="FF000000"/>
      <name val="Verdana"/>
      <family val="2"/>
    </font>
    <font>
      <i/>
      <sz val="10.5"/>
      <color rgb="FF000000"/>
      <name val="Verdana"/>
      <family val="2"/>
    </font>
    <font>
      <b/>
      <i/>
      <sz val="10"/>
      <color rgb="FF000000"/>
      <name val="Verdana"/>
      <family val="2"/>
    </font>
    <font>
      <sz val="9"/>
      <color rgb="FF000000"/>
      <name val="Verdana"/>
      <family val="2"/>
    </font>
    <font>
      <i/>
      <sz val="10"/>
      <color rgb="FF000000"/>
      <name val="Verdana"/>
      <family val="2"/>
    </font>
    <font>
      <b/>
      <u/>
      <sz val="11"/>
      <color theme="1"/>
      <name val="Verdana"/>
      <family val="2"/>
    </font>
    <font>
      <sz val="8"/>
      <name val="Calibri"/>
      <family val="2"/>
      <scheme val="minor"/>
    </font>
    <font>
      <sz val="11"/>
      <color rgb="FF000000"/>
      <name val="Verdana"/>
      <family val="2"/>
    </font>
    <font>
      <sz val="11"/>
      <color theme="1"/>
      <name val="Calibri"/>
      <family val="2"/>
      <scheme val="minor"/>
    </font>
    <font>
      <b/>
      <sz val="20"/>
      <name val="Verdana"/>
      <family val="2"/>
    </font>
    <font>
      <sz val="10"/>
      <color theme="1"/>
      <name val="Verdana"/>
      <family val="2"/>
    </font>
  </fonts>
  <fills count="15">
    <fill>
      <patternFill patternType="none"/>
    </fill>
    <fill>
      <patternFill patternType="gray125"/>
    </fill>
    <fill>
      <patternFill patternType="solid">
        <fgColor indexed="65"/>
        <bgColor theme="0"/>
      </patternFill>
    </fill>
    <fill>
      <patternFill patternType="solid">
        <fgColor rgb="FFACC963"/>
        <bgColor indexed="64"/>
      </patternFill>
    </fill>
    <fill>
      <patternFill patternType="solid">
        <fgColor indexed="65"/>
        <bgColor indexed="64"/>
      </patternFill>
    </fill>
    <fill>
      <patternFill patternType="solid">
        <fgColor theme="0"/>
        <bgColor indexed="64"/>
      </patternFill>
    </fill>
    <fill>
      <patternFill patternType="solid">
        <fgColor theme="0"/>
        <bgColor theme="0"/>
      </patternFill>
    </fill>
    <fill>
      <patternFill patternType="solid">
        <fgColor rgb="FFA8CCB2"/>
        <bgColor indexed="64"/>
      </patternFill>
    </fill>
    <fill>
      <patternFill patternType="solid">
        <fgColor theme="0" tint="-0.14999847407452621"/>
        <bgColor indexed="64"/>
      </patternFill>
    </fill>
    <fill>
      <patternFill patternType="solid">
        <fgColor rgb="FF6ABD92"/>
        <bgColor indexed="64"/>
      </patternFill>
    </fill>
    <fill>
      <patternFill patternType="solid">
        <fgColor rgb="FFDBDBDB"/>
        <bgColor rgb="FF000000"/>
      </patternFill>
    </fill>
    <fill>
      <patternFill patternType="solid">
        <fgColor indexed="65"/>
        <bgColor rgb="FFFFFFFF"/>
      </patternFill>
    </fill>
    <fill>
      <patternFill patternType="solid">
        <fgColor rgb="FF6ABD92"/>
        <bgColor theme="0"/>
      </patternFill>
    </fill>
    <fill>
      <patternFill patternType="solid">
        <fgColor theme="9" tint="0.39997558519241921"/>
        <bgColor indexed="64"/>
      </patternFill>
    </fill>
    <fill>
      <patternFill patternType="solid">
        <fgColor theme="9" tint="0.39997558519241921"/>
        <bgColor theme="0"/>
      </patternFill>
    </fill>
  </fills>
  <borders count="51">
    <border>
      <left/>
      <right/>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top style="medium">
        <color auto="1"/>
      </top>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bottom/>
      <diagonal/>
    </border>
    <border>
      <left/>
      <right style="thin">
        <color auto="1"/>
      </right>
      <top/>
      <bottom style="thin">
        <color auto="1"/>
      </bottom>
      <diagonal/>
    </border>
    <border>
      <left style="medium">
        <color auto="1"/>
      </left>
      <right style="medium">
        <color auto="1"/>
      </right>
      <top/>
      <bottom style="medium">
        <color auto="1"/>
      </bottom>
      <diagonal/>
    </border>
    <border>
      <left style="thin">
        <color auto="1"/>
      </left>
      <right/>
      <top/>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theme="1"/>
      </left>
      <right style="medium">
        <color auto="1"/>
      </right>
      <top style="medium">
        <color theme="1"/>
      </top>
      <bottom style="medium">
        <color theme="1"/>
      </bottom>
      <diagonal/>
    </border>
    <border>
      <left/>
      <right style="thin">
        <color auto="1"/>
      </right>
      <top style="medium">
        <color theme="1"/>
      </top>
      <bottom style="medium">
        <color theme="1"/>
      </bottom>
      <diagonal/>
    </border>
    <border>
      <left style="thin">
        <color auto="1"/>
      </left>
      <right style="medium">
        <color theme="1"/>
      </right>
      <top style="medium">
        <color theme="1"/>
      </top>
      <bottom style="medium">
        <color theme="1"/>
      </bottom>
      <diagonal/>
    </border>
    <border>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theme="1"/>
      </left>
      <right style="thin">
        <color auto="1"/>
      </right>
      <top style="medium">
        <color theme="1"/>
      </top>
      <bottom style="medium">
        <color theme="1"/>
      </bottom>
      <diagonal/>
    </border>
    <border>
      <left style="thin">
        <color auto="1"/>
      </left>
      <right style="thin">
        <color auto="1"/>
      </right>
      <top style="medium">
        <color theme="1"/>
      </top>
      <bottom style="medium">
        <color theme="1"/>
      </bottom>
      <diagonal/>
    </border>
    <border>
      <left style="medium">
        <color rgb="FFDBDBDB"/>
      </left>
      <right style="medium">
        <color rgb="FFDBDBDB"/>
      </right>
      <top style="medium">
        <color rgb="FFDBDBDB"/>
      </top>
      <bottom style="medium">
        <color rgb="FFD9D9D9"/>
      </bottom>
      <diagonal/>
    </border>
    <border>
      <left/>
      <right style="medium">
        <color rgb="FFDBDBDB"/>
      </right>
      <top style="medium">
        <color rgb="FFDBDBDB"/>
      </top>
      <bottom style="medium">
        <color rgb="FFD9D9D9"/>
      </bottom>
      <diagonal/>
    </border>
    <border>
      <left style="medium">
        <color rgb="FFDBDBDB"/>
      </left>
      <right style="medium">
        <color rgb="FFDBDBDB"/>
      </right>
      <top/>
      <bottom style="medium">
        <color rgb="FFDBDBDB"/>
      </bottom>
      <diagonal/>
    </border>
    <border>
      <left style="medium">
        <color rgb="FFDBDBDB"/>
      </left>
      <right style="medium">
        <color rgb="FFDBDBDB"/>
      </right>
      <top/>
      <bottom/>
      <diagonal/>
    </border>
    <border>
      <left/>
      <right style="medium">
        <color rgb="FFDBDBDB"/>
      </right>
      <top/>
      <bottom/>
      <diagonal/>
    </border>
    <border>
      <left style="medium">
        <color rgb="FFDBDBDB"/>
      </left>
      <right style="medium">
        <color rgb="FFDBDBDB"/>
      </right>
      <top style="medium">
        <color rgb="FFD9D9D9"/>
      </top>
      <bottom/>
      <diagonal/>
    </border>
    <border>
      <left style="medium">
        <color rgb="FFDBDBDB"/>
      </left>
      <right style="medium">
        <color rgb="FFDBDBDB"/>
      </right>
      <top style="medium">
        <color rgb="FFDBDBDB"/>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s>
  <cellStyleXfs count="3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3" fillId="3" borderId="9">
      <alignment horizontal="left" vertical="center" wrapText="1" indent="2"/>
    </xf>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9" fontId="39" fillId="0" borderId="0" applyFont="0" applyFill="0" applyBorder="0" applyAlignment="0" applyProtection="0"/>
  </cellStyleXfs>
  <cellXfs count="257">
    <xf numFmtId="0" fontId="0" fillId="0" borderId="0" xfId="0"/>
    <xf numFmtId="0" fontId="7" fillId="2" borderId="0" xfId="0" applyFont="1" applyFill="1"/>
    <xf numFmtId="0" fontId="7" fillId="6" borderId="0" xfId="0" applyFont="1" applyFill="1"/>
    <xf numFmtId="0" fontId="8" fillId="4" borderId="0" xfId="0" applyFont="1" applyFill="1" applyAlignment="1">
      <alignment vertical="top" wrapText="1"/>
    </xf>
    <xf numFmtId="0" fontId="7" fillId="2" borderId="0" xfId="0" applyFont="1" applyFill="1" applyAlignment="1">
      <alignment horizontal="center" vertical="center"/>
    </xf>
    <xf numFmtId="0" fontId="7" fillId="6" borderId="0" xfId="0" applyFont="1" applyFill="1" applyAlignment="1">
      <alignment horizontal="center" vertical="center"/>
    </xf>
    <xf numFmtId="0" fontId="7" fillId="0" borderId="0" xfId="0" applyFont="1"/>
    <xf numFmtId="0" fontId="7" fillId="5" borderId="0" xfId="0" applyFont="1" applyFill="1"/>
    <xf numFmtId="0" fontId="7" fillId="2" borderId="0" xfId="0" applyFont="1" applyFill="1" applyAlignment="1">
      <alignment horizontal="center"/>
    </xf>
    <xf numFmtId="10" fontId="7" fillId="2" borderId="0" xfId="0" applyNumberFormat="1" applyFont="1" applyFill="1" applyAlignment="1">
      <alignment horizontal="center"/>
    </xf>
    <xf numFmtId="0" fontId="7" fillId="0" borderId="0" xfId="0" applyFont="1" applyAlignment="1">
      <alignment horizontal="left" wrapText="1"/>
    </xf>
    <xf numFmtId="0" fontId="7" fillId="0" borderId="0" xfId="0" applyFont="1" applyAlignment="1">
      <alignment wrapText="1"/>
    </xf>
    <xf numFmtId="0" fontId="10" fillId="0" borderId="0" xfId="0" applyFont="1" applyAlignment="1">
      <alignment horizontal="left"/>
    </xf>
    <xf numFmtId="0" fontId="11" fillId="0" borderId="0" xfId="0" applyFont="1" applyAlignment="1">
      <alignment vertical="top"/>
    </xf>
    <xf numFmtId="0" fontId="8" fillId="0" borderId="0" xfId="0" applyFont="1" applyAlignment="1">
      <alignment vertical="top" wrapText="1"/>
    </xf>
    <xf numFmtId="0" fontId="7" fillId="0" borderId="0" xfId="0" applyFont="1" applyAlignment="1">
      <alignment vertical="top"/>
    </xf>
    <xf numFmtId="0" fontId="13" fillId="0" borderId="0" xfId="0" applyFont="1"/>
    <xf numFmtId="0" fontId="9" fillId="7" borderId="33" xfId="0" applyFont="1" applyFill="1" applyBorder="1" applyAlignment="1">
      <alignment vertical="top" wrapText="1"/>
    </xf>
    <xf numFmtId="0" fontId="9" fillId="0" borderId="0" xfId="0" applyFont="1"/>
    <xf numFmtId="0" fontId="4" fillId="8" borderId="34" xfId="0" applyFont="1" applyFill="1" applyBorder="1" applyAlignment="1">
      <alignment vertical="top" wrapText="1"/>
    </xf>
    <xf numFmtId="0" fontId="4" fillId="8" borderId="35" xfId="0" applyFont="1" applyFill="1" applyBorder="1" applyAlignment="1">
      <alignment vertical="top" wrapText="1"/>
    </xf>
    <xf numFmtId="0" fontId="4" fillId="0" borderId="18" xfId="0" applyFont="1" applyBorder="1" applyAlignment="1">
      <alignment vertical="top" wrapText="1"/>
    </xf>
    <xf numFmtId="0" fontId="4" fillId="0" borderId="21" xfId="0" applyFont="1" applyBorder="1" applyAlignment="1">
      <alignment vertical="top" wrapText="1"/>
    </xf>
    <xf numFmtId="0" fontId="4" fillId="0" borderId="20" xfId="0" applyFont="1" applyBorder="1" applyAlignment="1">
      <alignment vertical="top" wrapText="1"/>
    </xf>
    <xf numFmtId="0" fontId="4" fillId="8" borderId="22" xfId="0" applyFont="1" applyFill="1" applyBorder="1" applyAlignment="1">
      <alignment vertical="top" wrapText="1"/>
    </xf>
    <xf numFmtId="0" fontId="4" fillId="8" borderId="12" xfId="0" applyFont="1" applyFill="1" applyBorder="1" applyAlignment="1">
      <alignment vertical="top" wrapText="1"/>
    </xf>
    <xf numFmtId="0" fontId="4" fillId="8" borderId="23" xfId="0" applyFont="1" applyFill="1" applyBorder="1" applyAlignment="1">
      <alignment vertical="top" wrapText="1"/>
    </xf>
    <xf numFmtId="0" fontId="4" fillId="8" borderId="13" xfId="0" applyFont="1" applyFill="1" applyBorder="1" applyAlignment="1">
      <alignment vertical="top" wrapText="1"/>
    </xf>
    <xf numFmtId="0" fontId="4" fillId="8" borderId="24" xfId="0" applyFont="1" applyFill="1" applyBorder="1" applyAlignment="1">
      <alignment vertical="top" wrapText="1"/>
    </xf>
    <xf numFmtId="0" fontId="4" fillId="8" borderId="14" xfId="0" applyFont="1" applyFill="1" applyBorder="1" applyAlignment="1">
      <alignment vertical="top" wrapText="1"/>
    </xf>
    <xf numFmtId="0" fontId="4" fillId="0" borderId="22" xfId="0" applyFont="1" applyBorder="1" applyAlignment="1">
      <alignment vertical="top" wrapText="1"/>
    </xf>
    <xf numFmtId="0" fontId="4" fillId="0" borderId="12" xfId="0" applyFont="1" applyBorder="1" applyAlignment="1">
      <alignment vertical="top" wrapText="1"/>
    </xf>
    <xf numFmtId="0" fontId="4" fillId="0" borderId="24" xfId="0" applyFont="1" applyBorder="1" applyAlignment="1">
      <alignment vertical="top" wrapText="1"/>
    </xf>
    <xf numFmtId="0" fontId="4" fillId="0" borderId="14" xfId="0" applyFont="1" applyBorder="1" applyAlignment="1">
      <alignment vertical="top" wrapText="1"/>
    </xf>
    <xf numFmtId="0" fontId="4" fillId="8" borderId="18" xfId="0" applyFont="1" applyFill="1" applyBorder="1" applyAlignment="1">
      <alignment vertical="top" wrapText="1"/>
    </xf>
    <xf numFmtId="0" fontId="4" fillId="8" borderId="21" xfId="0" applyFont="1" applyFill="1" applyBorder="1" applyAlignment="1">
      <alignment vertical="top" wrapText="1"/>
    </xf>
    <xf numFmtId="0" fontId="4" fillId="8" borderId="20" xfId="0" applyFont="1" applyFill="1" applyBorder="1" applyAlignment="1">
      <alignment vertical="top" wrapText="1"/>
    </xf>
    <xf numFmtId="0" fontId="14" fillId="8" borderId="22" xfId="0" applyFont="1" applyFill="1" applyBorder="1" applyAlignment="1">
      <alignment vertical="top" wrapText="1"/>
    </xf>
    <xf numFmtId="0" fontId="7" fillId="8" borderId="23" xfId="0" applyFont="1" applyFill="1" applyBorder="1" applyAlignment="1">
      <alignment vertical="top" wrapText="1"/>
    </xf>
    <xf numFmtId="0" fontId="7" fillId="8" borderId="13" xfId="0" applyFont="1" applyFill="1" applyBorder="1" applyAlignment="1">
      <alignment vertical="top" wrapText="1"/>
    </xf>
    <xf numFmtId="0" fontId="7" fillId="8" borderId="24" xfId="0" applyFont="1" applyFill="1" applyBorder="1" applyAlignment="1">
      <alignment vertical="top" wrapText="1"/>
    </xf>
    <xf numFmtId="0" fontId="7" fillId="8" borderId="14" xfId="0" applyFont="1" applyFill="1" applyBorder="1" applyAlignment="1">
      <alignment vertical="top" wrapText="1"/>
    </xf>
    <xf numFmtId="0" fontId="7" fillId="0" borderId="22" xfId="0" applyFont="1" applyBorder="1" applyAlignment="1">
      <alignment vertical="top" wrapText="1"/>
    </xf>
    <xf numFmtId="0" fontId="7" fillId="0" borderId="12" xfId="0" applyFont="1" applyBorder="1" applyAlignment="1">
      <alignment vertical="top" wrapText="1"/>
    </xf>
    <xf numFmtId="0" fontId="7" fillId="0" borderId="23" xfId="0" applyFont="1" applyBorder="1" applyAlignment="1">
      <alignment vertical="top" wrapText="1"/>
    </xf>
    <xf numFmtId="0" fontId="7" fillId="0" borderId="13" xfId="0" applyFont="1" applyBorder="1" applyAlignment="1">
      <alignment vertical="top" wrapText="1"/>
    </xf>
    <xf numFmtId="0" fontId="14" fillId="0" borderId="13" xfId="0" applyFont="1" applyBorder="1" applyAlignment="1">
      <alignment vertical="top" wrapText="1"/>
    </xf>
    <xf numFmtId="0" fontId="7" fillId="0" borderId="29" xfId="0" applyFont="1" applyBorder="1" applyAlignment="1">
      <alignment vertical="top" wrapText="1"/>
    </xf>
    <xf numFmtId="0" fontId="7" fillId="0" borderId="30" xfId="0" applyFont="1" applyBorder="1" applyAlignment="1">
      <alignment vertical="top" wrapText="1"/>
    </xf>
    <xf numFmtId="0" fontId="4" fillId="8" borderId="31" xfId="0" applyFont="1" applyFill="1" applyBorder="1" applyAlignment="1">
      <alignment vertical="top" wrapText="1"/>
    </xf>
    <xf numFmtId="0" fontId="7" fillId="8" borderId="32" xfId="0" applyFont="1" applyFill="1" applyBorder="1" applyAlignment="1">
      <alignment vertical="top" wrapText="1"/>
    </xf>
    <xf numFmtId="0" fontId="7" fillId="8" borderId="33" xfId="0" applyFont="1" applyFill="1" applyBorder="1" applyAlignment="1">
      <alignment vertical="top" wrapText="1"/>
    </xf>
    <xf numFmtId="0" fontId="4" fillId="0" borderId="7" xfId="0" applyFont="1" applyBorder="1" applyAlignment="1">
      <alignment vertical="top" wrapText="1"/>
    </xf>
    <xf numFmtId="0" fontId="7" fillId="0" borderId="25" xfId="0" applyFont="1" applyBorder="1" applyAlignment="1">
      <alignment vertical="top" wrapText="1"/>
    </xf>
    <xf numFmtId="0" fontId="7" fillId="0" borderId="28" xfId="0" applyFont="1" applyBorder="1" applyAlignment="1">
      <alignment vertical="top" wrapText="1"/>
    </xf>
    <xf numFmtId="0" fontId="9" fillId="7" borderId="31" xfId="0" applyFont="1" applyFill="1" applyBorder="1" applyAlignment="1">
      <alignment vertical="top" wrapText="1"/>
    </xf>
    <xf numFmtId="0" fontId="9" fillId="7" borderId="32" xfId="0" applyFont="1" applyFill="1" applyBorder="1" applyAlignment="1">
      <alignment vertical="top" wrapText="1"/>
    </xf>
    <xf numFmtId="0" fontId="7" fillId="8" borderId="34" xfId="0" applyFont="1" applyFill="1" applyBorder="1" applyAlignment="1">
      <alignment vertical="top" wrapText="1"/>
    </xf>
    <xf numFmtId="0" fontId="7" fillId="8" borderId="35" xfId="0" applyFont="1" applyFill="1" applyBorder="1" applyAlignment="1">
      <alignment vertical="top" wrapText="1"/>
    </xf>
    <xf numFmtId="0" fontId="14" fillId="0" borderId="12" xfId="0" applyFont="1" applyBorder="1" applyAlignment="1">
      <alignment vertical="top" wrapText="1"/>
    </xf>
    <xf numFmtId="0" fontId="14" fillId="0" borderId="23" xfId="0" applyFont="1" applyBorder="1" applyAlignment="1">
      <alignment vertical="top" wrapText="1"/>
    </xf>
    <xf numFmtId="0" fontId="7" fillId="0" borderId="24" xfId="0" applyFont="1" applyBorder="1" applyAlignment="1">
      <alignment vertical="top" wrapText="1"/>
    </xf>
    <xf numFmtId="0" fontId="7" fillId="0" borderId="14" xfId="0" applyFont="1" applyBorder="1" applyAlignment="1">
      <alignment vertical="top" wrapText="1"/>
    </xf>
    <xf numFmtId="0" fontId="7" fillId="8" borderId="26" xfId="0" applyFont="1" applyFill="1" applyBorder="1" applyAlignment="1">
      <alignment vertical="top" wrapText="1"/>
    </xf>
    <xf numFmtId="0" fontId="7" fillId="8" borderId="19" xfId="0" applyFont="1" applyFill="1" applyBorder="1" applyAlignment="1">
      <alignment vertical="top" wrapText="1"/>
    </xf>
    <xf numFmtId="0" fontId="7" fillId="8" borderId="9" xfId="0" applyFont="1" applyFill="1" applyBorder="1" applyAlignment="1">
      <alignment vertical="top" wrapText="1"/>
    </xf>
    <xf numFmtId="0" fontId="17" fillId="0" borderId="0" xfId="0" applyFont="1" applyAlignment="1">
      <alignment horizontal="left" vertical="center" wrapText="1"/>
    </xf>
    <xf numFmtId="0" fontId="14" fillId="0" borderId="0" xfId="0" applyFont="1" applyAlignment="1">
      <alignment horizontal="left" vertical="center" wrapText="1"/>
    </xf>
    <xf numFmtId="0" fontId="7" fillId="0" borderId="0" xfId="0" applyFont="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vertical="center" wrapText="1"/>
    </xf>
    <xf numFmtId="0" fontId="19" fillId="0" borderId="0" xfId="0" applyFont="1" applyAlignment="1">
      <alignment horizontal="left" vertical="center" wrapText="1"/>
    </xf>
    <xf numFmtId="0" fontId="20" fillId="0" borderId="0" xfId="0" applyFont="1" applyAlignment="1">
      <alignment horizontal="left" vertical="center" wrapText="1"/>
    </xf>
    <xf numFmtId="0" fontId="7" fillId="0" borderId="0" xfId="0" applyFont="1" applyAlignment="1">
      <alignment vertical="center" wrapText="1"/>
    </xf>
    <xf numFmtId="0" fontId="9" fillId="0" borderId="0" xfId="0" applyFont="1" applyAlignment="1">
      <alignment vertical="center" wrapText="1"/>
    </xf>
    <xf numFmtId="0" fontId="7" fillId="0" borderId="18" xfId="0" applyFont="1" applyBorder="1" applyAlignment="1">
      <alignment vertical="center" wrapText="1"/>
    </xf>
    <xf numFmtId="0" fontId="7" fillId="0" borderId="16" xfId="0" applyFont="1" applyBorder="1" applyAlignment="1">
      <alignment vertical="center" wrapText="1"/>
    </xf>
    <xf numFmtId="0" fontId="7" fillId="0" borderId="27" xfId="0" applyFont="1" applyBorder="1" applyAlignment="1">
      <alignment vertical="center" wrapText="1"/>
    </xf>
    <xf numFmtId="0" fontId="7" fillId="0" borderId="8" xfId="0" applyFont="1" applyBorder="1" applyAlignment="1">
      <alignment vertical="center" wrapText="1"/>
    </xf>
    <xf numFmtId="0" fontId="7" fillId="0" borderId="7" xfId="0" applyFont="1" applyBorder="1" applyAlignment="1">
      <alignment vertical="center" wrapText="1"/>
    </xf>
    <xf numFmtId="0" fontId="7" fillId="0" borderId="15" xfId="0" applyFont="1" applyBorder="1" applyAlignment="1">
      <alignment vertical="center" wrapText="1"/>
    </xf>
    <xf numFmtId="0" fontId="7" fillId="0" borderId="1" xfId="0" applyFont="1" applyBorder="1" applyAlignment="1">
      <alignment vertical="center" wrapText="1"/>
    </xf>
    <xf numFmtId="0" fontId="7" fillId="0" borderId="6" xfId="0" applyFont="1" applyBorder="1" applyAlignment="1">
      <alignment vertical="center" wrapText="1"/>
    </xf>
    <xf numFmtId="0" fontId="7" fillId="0" borderId="3" xfId="0" applyFont="1" applyBorder="1" applyAlignment="1">
      <alignment vertical="center" wrapText="1"/>
    </xf>
    <xf numFmtId="0" fontId="7" fillId="0" borderId="17"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15" xfId="0" applyFont="1" applyBorder="1" applyAlignment="1">
      <alignment vertical="center"/>
    </xf>
    <xf numFmtId="0" fontId="7" fillId="0" borderId="17" xfId="0" applyFont="1" applyBorder="1" applyAlignment="1">
      <alignment vertical="center"/>
    </xf>
    <xf numFmtId="0" fontId="7" fillId="0" borderId="16" xfId="0" applyFont="1" applyBorder="1" applyAlignment="1">
      <alignment vertical="center"/>
    </xf>
    <xf numFmtId="0" fontId="7" fillId="0" borderId="10" xfId="0" applyFont="1" applyBorder="1" applyAlignment="1">
      <alignment vertical="center"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2" xfId="0" applyFont="1" applyBorder="1" applyAlignment="1">
      <alignment vertical="center" wrapText="1"/>
    </xf>
    <xf numFmtId="0" fontId="12" fillId="9" borderId="36" xfId="0" applyFont="1" applyFill="1" applyBorder="1" applyAlignment="1">
      <alignment vertical="top" wrapText="1"/>
    </xf>
    <xf numFmtId="0" fontId="12" fillId="9" borderId="37" xfId="0" applyFont="1" applyFill="1" applyBorder="1" applyAlignment="1">
      <alignment vertical="top" wrapText="1"/>
    </xf>
    <xf numFmtId="0" fontId="12" fillId="9" borderId="38" xfId="0" applyFont="1" applyFill="1" applyBorder="1" applyAlignment="1">
      <alignment vertical="top" wrapText="1"/>
    </xf>
    <xf numFmtId="0" fontId="9" fillId="9" borderId="39" xfId="0" applyFont="1" applyFill="1" applyBorder="1" applyAlignment="1">
      <alignment vertical="top" wrapText="1"/>
    </xf>
    <xf numFmtId="0" fontId="9" fillId="9" borderId="40" xfId="0" applyFont="1" applyFill="1" applyBorder="1" applyAlignment="1">
      <alignment vertical="top" wrapText="1"/>
    </xf>
    <xf numFmtId="0" fontId="9" fillId="9" borderId="33" xfId="0" applyFont="1" applyFill="1" applyBorder="1" applyAlignment="1">
      <alignment vertical="top" wrapText="1"/>
    </xf>
    <xf numFmtId="0" fontId="7" fillId="9" borderId="18" xfId="0" applyFont="1" applyFill="1" applyBorder="1" applyAlignment="1">
      <alignment vertical="center" wrapText="1"/>
    </xf>
    <xf numFmtId="0" fontId="7" fillId="9" borderId="16" xfId="0" applyFont="1" applyFill="1" applyBorder="1" applyAlignment="1">
      <alignment vertical="center" wrapText="1"/>
    </xf>
    <xf numFmtId="0" fontId="7" fillId="9" borderId="8" xfId="0" applyFont="1" applyFill="1" applyBorder="1" applyAlignment="1">
      <alignment vertical="center" wrapText="1"/>
    </xf>
    <xf numFmtId="0" fontId="7" fillId="9" borderId="15" xfId="0" applyFont="1" applyFill="1" applyBorder="1" applyAlignment="1">
      <alignment vertical="center" wrapText="1"/>
    </xf>
    <xf numFmtId="0" fontId="9" fillId="9" borderId="18" xfId="0" applyFont="1" applyFill="1" applyBorder="1" applyAlignment="1">
      <alignment vertical="center" wrapText="1"/>
    </xf>
    <xf numFmtId="0" fontId="7" fillId="2" borderId="2" xfId="0" applyFont="1" applyFill="1" applyBorder="1"/>
    <xf numFmtId="0" fontId="7" fillId="2" borderId="7" xfId="0" applyFont="1" applyFill="1" applyBorder="1"/>
    <xf numFmtId="0" fontId="26" fillId="0" borderId="44" xfId="0" applyFont="1" applyBorder="1" applyAlignment="1">
      <alignment vertical="center" wrapText="1"/>
    </xf>
    <xf numFmtId="0" fontId="26" fillId="0" borderId="43" xfId="0" applyFont="1" applyBorder="1" applyAlignment="1">
      <alignment vertical="center" wrapText="1"/>
    </xf>
    <xf numFmtId="0" fontId="22" fillId="0" borderId="44" xfId="0" applyFont="1" applyBorder="1" applyAlignment="1">
      <alignment vertical="center" wrapText="1"/>
    </xf>
    <xf numFmtId="0" fontId="26" fillId="0" borderId="45" xfId="0" applyFont="1" applyBorder="1" applyAlignment="1">
      <alignment vertical="center" wrapText="1"/>
    </xf>
    <xf numFmtId="0" fontId="27" fillId="0" borderId="45" xfId="0" applyFont="1" applyBorder="1" applyAlignment="1">
      <alignment vertical="center" wrapText="1"/>
    </xf>
    <xf numFmtId="0" fontId="30" fillId="0" borderId="45" xfId="36" applyFont="1" applyBorder="1" applyAlignment="1">
      <alignment vertical="center" wrapText="1"/>
    </xf>
    <xf numFmtId="0" fontId="24" fillId="0" borderId="44" xfId="0" applyFont="1" applyBorder="1" applyAlignment="1">
      <alignment vertical="center" wrapText="1"/>
    </xf>
    <xf numFmtId="0" fontId="31" fillId="0" borderId="43" xfId="0" applyFont="1" applyBorder="1" applyAlignment="1">
      <alignment vertical="center" wrapText="1"/>
    </xf>
    <xf numFmtId="0" fontId="31" fillId="0" borderId="44" xfId="0" applyFont="1" applyBorder="1" applyAlignment="1">
      <alignment vertical="center" wrapText="1"/>
    </xf>
    <xf numFmtId="0" fontId="33" fillId="0" borderId="44" xfId="0" applyFont="1" applyBorder="1" applyAlignment="1">
      <alignment vertical="center" wrapText="1"/>
    </xf>
    <xf numFmtId="0" fontId="34" fillId="0" borderId="43" xfId="0" applyFont="1" applyBorder="1" applyAlignment="1">
      <alignment vertical="center" wrapText="1"/>
    </xf>
    <xf numFmtId="0" fontId="35" fillId="0" borderId="43" xfId="0" applyFont="1" applyBorder="1" applyAlignment="1">
      <alignment vertical="center" wrapText="1"/>
    </xf>
    <xf numFmtId="0" fontId="22" fillId="9" borderId="41" xfId="0" applyFont="1" applyFill="1" applyBorder="1" applyAlignment="1">
      <alignment vertical="center" wrapText="1"/>
    </xf>
    <xf numFmtId="0" fontId="25" fillId="9" borderId="42" xfId="0" applyFont="1" applyFill="1" applyBorder="1" applyAlignment="1">
      <alignment vertical="center" wrapText="1"/>
    </xf>
    <xf numFmtId="0" fontId="7" fillId="8" borderId="27" xfId="0" applyFont="1" applyFill="1" applyBorder="1" applyAlignment="1">
      <alignment vertical="top" wrapText="1"/>
    </xf>
    <xf numFmtId="0" fontId="38" fillId="10" borderId="23" xfId="0" applyFont="1" applyFill="1" applyBorder="1" applyAlignment="1">
      <alignment wrapText="1"/>
    </xf>
    <xf numFmtId="0" fontId="38" fillId="10" borderId="26" xfId="0" applyFont="1" applyFill="1" applyBorder="1" applyAlignment="1">
      <alignment wrapText="1"/>
    </xf>
    <xf numFmtId="0" fontId="4" fillId="8" borderId="27" xfId="0" applyFont="1" applyFill="1" applyBorder="1" applyAlignment="1">
      <alignment vertical="top" wrapText="1"/>
    </xf>
    <xf numFmtId="0" fontId="4" fillId="0" borderId="10" xfId="0" applyFont="1" applyBorder="1" applyAlignment="1">
      <alignment vertical="top" wrapText="1"/>
    </xf>
    <xf numFmtId="0" fontId="9" fillId="0" borderId="27" xfId="0" applyFont="1" applyBorder="1" applyAlignment="1">
      <alignment vertical="center" wrapText="1"/>
    </xf>
    <xf numFmtId="10" fontId="7" fillId="2" borderId="0" xfId="0" applyNumberFormat="1" applyFont="1" applyFill="1"/>
    <xf numFmtId="10" fontId="7" fillId="2" borderId="0" xfId="37" applyNumberFormat="1" applyFont="1" applyFill="1" applyAlignment="1"/>
    <xf numFmtId="10" fontId="7" fillId="2" borderId="0" xfId="37" applyNumberFormat="1" applyFont="1" applyFill="1" applyBorder="1" applyAlignment="1"/>
    <xf numFmtId="0" fontId="7" fillId="0" borderId="2" xfId="0" applyFont="1" applyBorder="1"/>
    <xf numFmtId="0" fontId="38" fillId="11" borderId="0" xfId="0" applyFont="1" applyFill="1" applyAlignment="1">
      <alignment horizontal="center"/>
    </xf>
    <xf numFmtId="0" fontId="6" fillId="9" borderId="2" xfId="9" applyFont="1" applyFill="1" applyBorder="1" applyAlignment="1">
      <alignment vertical="top" wrapText="1"/>
    </xf>
    <xf numFmtId="0" fontId="6" fillId="9" borderId="0" xfId="9" applyFont="1" applyFill="1" applyBorder="1">
      <alignment horizontal="left" vertical="center" wrapText="1" indent="2"/>
    </xf>
    <xf numFmtId="10" fontId="4" fillId="9" borderId="0" xfId="37" applyNumberFormat="1" applyFont="1" applyFill="1" applyBorder="1" applyAlignment="1">
      <alignment vertical="center" wrapText="1"/>
    </xf>
    <xf numFmtId="10" fontId="6" fillId="9" borderId="0" xfId="9" applyNumberFormat="1" applyFont="1" applyFill="1" applyBorder="1">
      <alignment horizontal="left" vertical="center" wrapText="1" indent="2"/>
    </xf>
    <xf numFmtId="0" fontId="6" fillId="9" borderId="7" xfId="9" applyFont="1" applyFill="1" applyBorder="1">
      <alignment horizontal="left" vertical="center" wrapText="1" indent="2"/>
    </xf>
    <xf numFmtId="0" fontId="9" fillId="12" borderId="1" xfId="0" applyFont="1" applyFill="1" applyBorder="1"/>
    <xf numFmtId="0" fontId="7" fillId="12" borderId="4" xfId="0" applyFont="1" applyFill="1" applyBorder="1" applyAlignment="1">
      <alignment horizontal="center"/>
    </xf>
    <xf numFmtId="0" fontId="7" fillId="12" borderId="6" xfId="0" applyFont="1" applyFill="1" applyBorder="1"/>
    <xf numFmtId="0" fontId="36" fillId="12" borderId="15" xfId="0" applyFont="1" applyFill="1" applyBorder="1"/>
    <xf numFmtId="0" fontId="7" fillId="12" borderId="17" xfId="0" applyFont="1" applyFill="1" applyBorder="1" applyAlignment="1">
      <alignment horizontal="center"/>
    </xf>
    <xf numFmtId="10" fontId="7" fillId="12" borderId="17" xfId="37" applyNumberFormat="1" applyFont="1" applyFill="1" applyBorder="1" applyAlignment="1"/>
    <xf numFmtId="10" fontId="7" fillId="12" borderId="17" xfId="0" applyNumberFormat="1" applyFont="1" applyFill="1" applyBorder="1"/>
    <xf numFmtId="0" fontId="7" fillId="12" borderId="16" xfId="0" applyFont="1" applyFill="1" applyBorder="1"/>
    <xf numFmtId="0" fontId="6" fillId="9" borderId="15" xfId="9" applyFont="1" applyFill="1" applyBorder="1" applyAlignment="1">
      <alignment vertical="top" wrapText="1"/>
    </xf>
    <xf numFmtId="0" fontId="6" fillId="9" borderId="17" xfId="9" applyFont="1" applyFill="1" applyBorder="1">
      <alignment horizontal="left" vertical="center" wrapText="1" indent="2"/>
    </xf>
    <xf numFmtId="0" fontId="6" fillId="9" borderId="16" xfId="9" applyFont="1" applyFill="1" applyBorder="1">
      <alignment horizontal="left" vertical="center" wrapText="1" indent="2"/>
    </xf>
    <xf numFmtId="0" fontId="6" fillId="9" borderId="15" xfId="9" applyFont="1" applyFill="1" applyBorder="1" applyAlignment="1">
      <alignment horizontal="center" vertical="center" wrapText="1"/>
    </xf>
    <xf numFmtId="0" fontId="6" fillId="9" borderId="17" xfId="9" applyFont="1" applyFill="1" applyBorder="1" applyAlignment="1">
      <alignment horizontal="center" vertical="center" wrapText="1"/>
    </xf>
    <xf numFmtId="10" fontId="6" fillId="9" borderId="17" xfId="37" applyNumberFormat="1" applyFont="1" applyFill="1" applyBorder="1" applyAlignment="1">
      <alignment vertical="center" wrapText="1"/>
    </xf>
    <xf numFmtId="10" fontId="6" fillId="9" borderId="17" xfId="9" applyNumberFormat="1" applyFont="1" applyFill="1" applyBorder="1" applyAlignment="1">
      <alignment horizontal="center" vertical="center" wrapText="1"/>
    </xf>
    <xf numFmtId="0" fontId="6" fillId="9" borderId="16" xfId="9" applyFont="1" applyFill="1" applyBorder="1" applyAlignment="1">
      <alignment horizontal="center" vertical="center" wrapText="1"/>
    </xf>
    <xf numFmtId="0" fontId="9" fillId="2" borderId="0" xfId="0" applyFont="1" applyFill="1"/>
    <xf numFmtId="9" fontId="7" fillId="2" borderId="0" xfId="37" applyFont="1" applyFill="1" applyAlignment="1">
      <alignment horizontal="center"/>
    </xf>
    <xf numFmtId="0" fontId="7" fillId="5" borderId="2" xfId="0" applyFont="1" applyFill="1" applyBorder="1"/>
    <xf numFmtId="0" fontId="38" fillId="5" borderId="0" xfId="0" applyFont="1" applyFill="1" applyAlignment="1">
      <alignment horizontal="center"/>
    </xf>
    <xf numFmtId="0" fontId="7" fillId="5" borderId="0" xfId="0" applyFont="1" applyFill="1" applyAlignment="1">
      <alignment horizontal="center"/>
    </xf>
    <xf numFmtId="10" fontId="7" fillId="2" borderId="0" xfId="37" applyNumberFormat="1" applyFont="1" applyFill="1" applyBorder="1" applyAlignment="1">
      <alignment horizontal="center"/>
    </xf>
    <xf numFmtId="10" fontId="7" fillId="12" borderId="17" xfId="37" applyNumberFormat="1" applyFont="1" applyFill="1" applyBorder="1" applyAlignment="1">
      <alignment horizontal="center"/>
    </xf>
    <xf numFmtId="10" fontId="7" fillId="12" borderId="17" xfId="0" applyNumberFormat="1" applyFont="1" applyFill="1" applyBorder="1" applyAlignment="1">
      <alignment horizontal="center"/>
    </xf>
    <xf numFmtId="10" fontId="4" fillId="9" borderId="17" xfId="37" applyNumberFormat="1" applyFont="1" applyFill="1" applyBorder="1" applyAlignment="1">
      <alignment horizontal="center" vertical="center" wrapText="1"/>
    </xf>
    <xf numFmtId="10" fontId="4" fillId="5" borderId="0" xfId="37" applyNumberFormat="1" applyFont="1" applyFill="1" applyBorder="1" applyAlignment="1">
      <alignment horizontal="center" vertical="center" wrapText="1"/>
    </xf>
    <xf numFmtId="10" fontId="7" fillId="2" borderId="0" xfId="37" applyNumberFormat="1" applyFont="1" applyFill="1" applyAlignment="1">
      <alignment horizontal="center"/>
    </xf>
    <xf numFmtId="10" fontId="7" fillId="12" borderId="4" xfId="37" applyNumberFormat="1" applyFont="1" applyFill="1" applyBorder="1" applyAlignment="1">
      <alignment horizontal="center"/>
    </xf>
    <xf numFmtId="10" fontId="7" fillId="12" borderId="4" xfId="0" applyNumberFormat="1" applyFont="1" applyFill="1" applyBorder="1" applyAlignment="1">
      <alignment horizontal="center"/>
    </xf>
    <xf numFmtId="0" fontId="9" fillId="2" borderId="0" xfId="0" applyFont="1" applyFill="1" applyAlignment="1">
      <alignment horizontal="left"/>
    </xf>
    <xf numFmtId="0" fontId="7" fillId="2" borderId="0" xfId="0" applyFont="1" applyFill="1" applyAlignment="1">
      <alignment horizontal="left"/>
    </xf>
    <xf numFmtId="0" fontId="6" fillId="9" borderId="0" xfId="9" applyFont="1" applyFill="1" applyBorder="1" applyAlignment="1">
      <alignment vertical="top" wrapText="1"/>
    </xf>
    <xf numFmtId="0" fontId="36" fillId="12" borderId="17" xfId="0" applyFont="1" applyFill="1" applyBorder="1"/>
    <xf numFmtId="0" fontId="6" fillId="9" borderId="17" xfId="9" applyFont="1" applyFill="1" applyBorder="1" applyAlignment="1">
      <alignment vertical="top" wrapText="1"/>
    </xf>
    <xf numFmtId="0" fontId="9" fillId="12" borderId="4" xfId="0" applyFont="1" applyFill="1" applyBorder="1"/>
    <xf numFmtId="0" fontId="7" fillId="2" borderId="3" xfId="0" applyFont="1" applyFill="1" applyBorder="1"/>
    <xf numFmtId="0" fontId="7" fillId="2" borderId="5" xfId="0" applyFont="1" applyFill="1" applyBorder="1"/>
    <xf numFmtId="0" fontId="7" fillId="2" borderId="5" xfId="0" applyFont="1" applyFill="1" applyBorder="1" applyAlignment="1">
      <alignment horizontal="center"/>
    </xf>
    <xf numFmtId="10" fontId="7" fillId="2" borderId="5" xfId="37" applyNumberFormat="1" applyFont="1" applyFill="1" applyBorder="1" applyAlignment="1">
      <alignment horizontal="center"/>
    </xf>
    <xf numFmtId="10" fontId="7" fillId="2" borderId="5" xfId="0" applyNumberFormat="1" applyFont="1" applyFill="1" applyBorder="1" applyAlignment="1">
      <alignment horizontal="center"/>
    </xf>
    <xf numFmtId="0" fontId="7" fillId="2" borderId="8" xfId="0" applyFont="1" applyFill="1" applyBorder="1"/>
    <xf numFmtId="0" fontId="4" fillId="5" borderId="7" xfId="9" applyFont="1" applyFill="1" applyBorder="1" applyAlignment="1">
      <alignment horizontal="left" wrapText="1"/>
    </xf>
    <xf numFmtId="0" fontId="7" fillId="2" borderId="9" xfId="0" applyFont="1" applyFill="1" applyBorder="1" applyAlignment="1">
      <alignment horizontal="center"/>
    </xf>
    <xf numFmtId="0" fontId="9" fillId="2" borderId="9" xfId="0" applyFont="1" applyFill="1" applyBorder="1" applyAlignment="1">
      <alignment horizontal="left"/>
    </xf>
    <xf numFmtId="0" fontId="7" fillId="2" borderId="9" xfId="0" applyFont="1" applyFill="1" applyBorder="1" applyAlignment="1">
      <alignment horizontal="left"/>
    </xf>
    <xf numFmtId="9" fontId="7" fillId="6" borderId="9" xfId="37" applyFont="1" applyFill="1" applyBorder="1" applyAlignment="1">
      <alignment horizontal="center"/>
    </xf>
    <xf numFmtId="9" fontId="7" fillId="2" borderId="9" xfId="37" applyFont="1" applyFill="1" applyBorder="1" applyAlignment="1">
      <alignment horizontal="center"/>
    </xf>
    <xf numFmtId="0" fontId="7" fillId="2" borderId="9" xfId="0" applyFont="1" applyFill="1" applyBorder="1"/>
    <xf numFmtId="0" fontId="7" fillId="5" borderId="5" xfId="0" applyFont="1" applyFill="1" applyBorder="1" applyAlignment="1">
      <alignment horizontal="center"/>
    </xf>
    <xf numFmtId="9" fontId="7" fillId="2" borderId="9" xfId="0" applyNumberFormat="1" applyFont="1" applyFill="1" applyBorder="1" applyAlignment="1">
      <alignment horizontal="center" vertical="center"/>
    </xf>
    <xf numFmtId="0" fontId="40" fillId="4" borderId="0" xfId="0" applyFont="1" applyFill="1" applyAlignment="1">
      <alignment vertical="top"/>
    </xf>
    <xf numFmtId="0" fontId="7" fillId="2" borderId="1" xfId="0" applyFont="1" applyFill="1" applyBorder="1"/>
    <xf numFmtId="0" fontId="7" fillId="2" borderId="4" xfId="0" applyFont="1" applyFill="1" applyBorder="1"/>
    <xf numFmtId="0" fontId="38" fillId="11" borderId="4" xfId="0" applyFont="1" applyFill="1" applyBorder="1" applyAlignment="1">
      <alignment horizontal="center"/>
    </xf>
    <xf numFmtId="0" fontId="7" fillId="2" borderId="4" xfId="0" applyFont="1" applyFill="1" applyBorder="1" applyAlignment="1">
      <alignment horizontal="center"/>
    </xf>
    <xf numFmtId="0" fontId="7" fillId="5" borderId="4" xfId="0" applyFont="1" applyFill="1" applyBorder="1" applyAlignment="1">
      <alignment horizontal="center"/>
    </xf>
    <xf numFmtId="10" fontId="7" fillId="2" borderId="4" xfId="37" applyNumberFormat="1" applyFont="1" applyFill="1" applyBorder="1" applyAlignment="1">
      <alignment horizontal="center"/>
    </xf>
    <xf numFmtId="10" fontId="7" fillId="2" borderId="4" xfId="0" applyNumberFormat="1" applyFont="1" applyFill="1" applyBorder="1" applyAlignment="1">
      <alignment horizontal="center"/>
    </xf>
    <xf numFmtId="0" fontId="7" fillId="2" borderId="6" xfId="0" applyFont="1" applyFill="1" applyBorder="1"/>
    <xf numFmtId="0" fontId="4" fillId="5" borderId="8" xfId="9" applyFont="1" applyFill="1" applyBorder="1" applyAlignment="1">
      <alignment horizontal="left" wrapText="1"/>
    </xf>
    <xf numFmtId="9" fontId="7" fillId="2" borderId="0" xfId="37" applyFont="1" applyFill="1" applyBorder="1" applyAlignment="1">
      <alignment horizontal="center"/>
    </xf>
    <xf numFmtId="9" fontId="7" fillId="6" borderId="0" xfId="37" applyFont="1" applyFill="1" applyBorder="1" applyAlignment="1">
      <alignment horizontal="center"/>
    </xf>
    <xf numFmtId="9" fontId="7" fillId="2" borderId="0" xfId="0" applyNumberFormat="1" applyFont="1" applyFill="1" applyAlignment="1">
      <alignment horizontal="center" vertical="center"/>
    </xf>
    <xf numFmtId="10" fontId="7" fillId="2" borderId="7" xfId="0" applyNumberFormat="1" applyFont="1" applyFill="1" applyBorder="1" applyAlignment="1">
      <alignment horizontal="center"/>
    </xf>
    <xf numFmtId="10" fontId="7" fillId="2" borderId="7" xfId="37" applyNumberFormat="1" applyFont="1" applyFill="1" applyBorder="1" applyAlignment="1">
      <alignment horizontal="center"/>
    </xf>
    <xf numFmtId="10" fontId="7" fillId="2" borderId="8" xfId="0" applyNumberFormat="1" applyFont="1" applyFill="1" applyBorder="1" applyAlignment="1">
      <alignment horizontal="center"/>
    </xf>
    <xf numFmtId="10" fontId="7" fillId="2" borderId="6" xfId="0" applyNumberFormat="1" applyFont="1" applyFill="1" applyBorder="1" applyAlignment="1">
      <alignment horizontal="center"/>
    </xf>
    <xf numFmtId="0" fontId="6" fillId="13" borderId="15" xfId="9" applyFont="1" applyFill="1" applyBorder="1" applyAlignment="1">
      <alignment horizontal="center" vertical="center" wrapText="1"/>
    </xf>
    <xf numFmtId="0" fontId="6" fillId="13" borderId="17" xfId="9" applyFont="1" applyFill="1" applyBorder="1" applyAlignment="1">
      <alignment horizontal="center" vertical="center" wrapText="1"/>
    </xf>
    <xf numFmtId="10" fontId="6" fillId="13" borderId="17" xfId="37" applyNumberFormat="1" applyFont="1" applyFill="1" applyBorder="1" applyAlignment="1">
      <alignment vertical="center" wrapText="1"/>
    </xf>
    <xf numFmtId="10" fontId="6" fillId="13" borderId="16" xfId="9" applyNumberFormat="1" applyFont="1" applyFill="1" applyBorder="1" applyAlignment="1">
      <alignment horizontal="center" vertical="center" wrapText="1"/>
    </xf>
    <xf numFmtId="0" fontId="6" fillId="13" borderId="2" xfId="9" applyFont="1" applyFill="1" applyBorder="1" applyAlignment="1">
      <alignment vertical="top" wrapText="1"/>
    </xf>
    <xf numFmtId="0" fontId="6" fillId="13" borderId="0" xfId="9" applyFont="1" applyFill="1" applyBorder="1" applyAlignment="1">
      <alignment vertical="top" wrapText="1"/>
    </xf>
    <xf numFmtId="0" fontId="6" fillId="13" borderId="0" xfId="9" applyFont="1" applyFill="1" applyBorder="1">
      <alignment horizontal="left" vertical="center" wrapText="1" indent="2"/>
    </xf>
    <xf numFmtId="10" fontId="4" fillId="13" borderId="0" xfId="37" applyNumberFormat="1" applyFont="1" applyFill="1" applyBorder="1" applyAlignment="1">
      <alignment vertical="center" wrapText="1"/>
    </xf>
    <xf numFmtId="10" fontId="6" fillId="13" borderId="7" xfId="9" applyNumberFormat="1" applyFont="1" applyFill="1" applyBorder="1">
      <alignment horizontal="left" vertical="center" wrapText="1" indent="2"/>
    </xf>
    <xf numFmtId="0" fontId="36" fillId="14" borderId="15" xfId="0" applyFont="1" applyFill="1" applyBorder="1"/>
    <xf numFmtId="0" fontId="36" fillId="14" borderId="17" xfId="0" applyFont="1" applyFill="1" applyBorder="1"/>
    <xf numFmtId="0" fontId="7" fillId="14" borderId="17" xfId="0" applyFont="1" applyFill="1" applyBorder="1" applyAlignment="1">
      <alignment horizontal="center"/>
    </xf>
    <xf numFmtId="10" fontId="7" fillId="14" borderId="17" xfId="37" applyNumberFormat="1" applyFont="1" applyFill="1" applyBorder="1" applyAlignment="1"/>
    <xf numFmtId="10" fontId="7" fillId="14" borderId="16" xfId="0" applyNumberFormat="1" applyFont="1" applyFill="1" applyBorder="1"/>
    <xf numFmtId="0" fontId="6" fillId="13" borderId="15" xfId="9" applyFont="1" applyFill="1" applyBorder="1" applyAlignment="1">
      <alignment vertical="top" wrapText="1"/>
    </xf>
    <xf numFmtId="0" fontId="6" fillId="13" borderId="17" xfId="9" applyFont="1" applyFill="1" applyBorder="1" applyAlignment="1">
      <alignment vertical="top" wrapText="1"/>
    </xf>
    <xf numFmtId="0" fontId="6" fillId="13" borderId="17" xfId="9" applyFont="1" applyFill="1" applyBorder="1">
      <alignment horizontal="left" vertical="center" wrapText="1" indent="2"/>
    </xf>
    <xf numFmtId="10" fontId="4" fillId="13" borderId="17" xfId="37" applyNumberFormat="1" applyFont="1" applyFill="1" applyBorder="1" applyAlignment="1">
      <alignment horizontal="center" vertical="center" wrapText="1"/>
    </xf>
    <xf numFmtId="10" fontId="7" fillId="14" borderId="17" xfId="37" applyNumberFormat="1" applyFont="1" applyFill="1" applyBorder="1" applyAlignment="1">
      <alignment horizontal="center"/>
    </xf>
    <xf numFmtId="10" fontId="7" fillId="14" borderId="16" xfId="0" applyNumberFormat="1" applyFont="1" applyFill="1" applyBorder="1" applyAlignment="1">
      <alignment horizontal="center"/>
    </xf>
    <xf numFmtId="0" fontId="9" fillId="14" borderId="1" xfId="0" applyFont="1" applyFill="1" applyBorder="1"/>
    <xf numFmtId="0" fontId="9" fillId="14" borderId="4" xfId="0" applyFont="1" applyFill="1" applyBorder="1"/>
    <xf numFmtId="0" fontId="7" fillId="14" borderId="4" xfId="0" applyFont="1" applyFill="1" applyBorder="1" applyAlignment="1">
      <alignment horizontal="center"/>
    </xf>
    <xf numFmtId="10" fontId="7" fillId="14" borderId="4" xfId="37" applyNumberFormat="1" applyFont="1" applyFill="1" applyBorder="1" applyAlignment="1">
      <alignment horizontal="center"/>
    </xf>
    <xf numFmtId="10" fontId="7" fillId="14" borderId="6" xfId="0" applyNumberFormat="1" applyFont="1" applyFill="1" applyBorder="1" applyAlignment="1">
      <alignment horizontal="center"/>
    </xf>
    <xf numFmtId="10" fontId="41" fillId="2" borderId="0" xfId="0" applyNumberFormat="1" applyFont="1" applyFill="1"/>
    <xf numFmtId="0" fontId="5" fillId="4" borderId="0" xfId="0" applyFont="1" applyFill="1" applyAlignment="1">
      <alignment horizontal="left" vertical="top" wrapText="1"/>
    </xf>
    <xf numFmtId="0" fontId="7" fillId="8" borderId="48" xfId="0" applyFont="1" applyFill="1" applyBorder="1" applyAlignment="1">
      <alignment horizontal="center" vertical="top" wrapText="1"/>
    </xf>
    <xf numFmtId="0" fontId="7" fillId="8" borderId="49" xfId="0" applyFont="1" applyFill="1" applyBorder="1" applyAlignment="1">
      <alignment horizontal="center" vertical="top" wrapText="1"/>
    </xf>
    <xf numFmtId="0" fontId="7" fillId="8" borderId="50" xfId="0" applyFont="1" applyFill="1" applyBorder="1" applyAlignment="1">
      <alignment horizontal="center" vertical="top" wrapText="1"/>
    </xf>
    <xf numFmtId="0" fontId="4" fillId="8" borderId="10" xfId="0" applyFont="1" applyFill="1" applyBorder="1" applyAlignment="1">
      <alignment vertical="top" wrapText="1"/>
    </xf>
    <xf numFmtId="0" fontId="4" fillId="8" borderId="11" xfId="0" applyFont="1" applyFill="1" applyBorder="1" applyAlignment="1">
      <alignment vertical="top" wrapText="1"/>
    </xf>
    <xf numFmtId="0" fontId="4" fillId="8" borderId="27" xfId="0" applyFont="1" applyFill="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27"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9" fillId="0" borderId="10" xfId="0" applyFont="1" applyBorder="1" applyAlignment="1">
      <alignment vertical="center" wrapText="1"/>
    </xf>
    <xf numFmtId="0" fontId="9" fillId="0" borderId="27" xfId="0" applyFont="1" applyBorder="1" applyAlignment="1">
      <alignment vertical="center" wrapText="1"/>
    </xf>
    <xf numFmtId="0" fontId="9" fillId="0" borderId="11" xfId="0" applyFont="1" applyBorder="1" applyAlignment="1">
      <alignment vertical="center" wrapText="1"/>
    </xf>
    <xf numFmtId="0" fontId="30" fillId="0" borderId="47" xfId="36" applyFont="1" applyBorder="1" applyAlignment="1">
      <alignment vertical="center" wrapText="1"/>
    </xf>
    <xf numFmtId="0" fontId="30" fillId="0" borderId="43" xfId="36" applyFont="1" applyBorder="1" applyAlignment="1">
      <alignment vertical="center" wrapText="1"/>
    </xf>
    <xf numFmtId="0" fontId="27" fillId="0" borderId="47" xfId="0" applyFont="1" applyBorder="1" applyAlignment="1">
      <alignment vertical="center" wrapText="1"/>
    </xf>
    <xf numFmtId="0" fontId="27" fillId="0" borderId="43" xfId="0" applyFont="1" applyBorder="1" applyAlignment="1">
      <alignment vertical="center" wrapText="1"/>
    </xf>
    <xf numFmtId="0" fontId="27" fillId="0" borderId="46" xfId="0" applyFont="1" applyBorder="1" applyAlignment="1">
      <alignment vertical="center" wrapText="1"/>
    </xf>
    <xf numFmtId="0" fontId="30" fillId="0" borderId="47" xfId="36" applyFont="1" applyBorder="1" applyAlignment="1">
      <alignment horizontal="left" vertical="center" wrapText="1"/>
    </xf>
    <xf numFmtId="0" fontId="30" fillId="0" borderId="43" xfId="36" applyFont="1" applyBorder="1" applyAlignment="1">
      <alignment horizontal="left" vertical="center" wrapText="1"/>
    </xf>
    <xf numFmtId="0" fontId="27" fillId="0" borderId="44"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47" xfId="0" applyFont="1" applyBorder="1" applyAlignment="1">
      <alignment horizontal="left" vertical="center" wrapText="1"/>
    </xf>
    <xf numFmtId="0" fontId="27" fillId="0" borderId="43" xfId="0" applyFont="1" applyBorder="1" applyAlignment="1">
      <alignment horizontal="left" vertical="center" wrapText="1"/>
    </xf>
    <xf numFmtId="0" fontId="30" fillId="0" borderId="44" xfId="36" applyFont="1" applyBorder="1" applyAlignment="1">
      <alignment vertical="center" wrapText="1"/>
    </xf>
  </cellXfs>
  <cellStyles count="38">
    <cellStyle name="Gevolgde hyperlink" xfId="15" builtinId="9" hidden="1"/>
    <cellStyle name="Gevolgde hyperlink" xfId="17" builtinId="9" hidden="1"/>
    <cellStyle name="Gevolgde hyperlink" xfId="27" builtinId="9" hidden="1"/>
    <cellStyle name="Gevolgde hyperlink" xfId="31" builtinId="9" hidden="1"/>
    <cellStyle name="Gevolgde hyperlink" xfId="6" builtinId="9" hidden="1"/>
    <cellStyle name="Gevolgde hyperlink" xfId="2" builtinId="9" hidden="1"/>
    <cellStyle name="Gevolgde hyperlink" xfId="19" builtinId="9" hidden="1"/>
    <cellStyle name="Gevolgde hyperlink" xfId="33" builtinId="9" hidden="1"/>
    <cellStyle name="Gevolgde hyperlink" xfId="13" builtinId="9" hidden="1"/>
    <cellStyle name="Gevolgde hyperlink" xfId="35" builtinId="9" hidden="1"/>
    <cellStyle name="Gevolgde hyperlink" xfId="23" builtinId="9" hidden="1"/>
    <cellStyle name="Gevolgde hyperlink" xfId="4" builtinId="9" hidden="1"/>
    <cellStyle name="Gevolgde hyperlink" xfId="11" builtinId="9" hidden="1"/>
    <cellStyle name="Gevolgde hyperlink" xfId="25" builtinId="9" hidden="1"/>
    <cellStyle name="Gevolgde hyperlink" xfId="29" builtinId="9" hidden="1"/>
    <cellStyle name="Gevolgde hyperlink" xfId="8" builtinId="9" hidden="1"/>
    <cellStyle name="Gevolgde hyperlink" xfId="21" builtinId="9" hidden="1"/>
    <cellStyle name="Hyperlink" xfId="12" builtinId="8" hidden="1"/>
    <cellStyle name="Hyperlink" xfId="24" builtinId="8" hidden="1"/>
    <cellStyle name="Hyperlink" xfId="30" builtinId="8" hidden="1"/>
    <cellStyle name="Hyperlink" xfId="20" builtinId="8" hidden="1"/>
    <cellStyle name="Hyperlink" xfId="18" builtinId="8" hidden="1"/>
    <cellStyle name="Hyperlink" xfId="10" builtinId="8" hidden="1"/>
    <cellStyle name="Hyperlink" xfId="14" builtinId="8" hidden="1"/>
    <cellStyle name="Hyperlink" xfId="3" builtinId="8" hidden="1"/>
    <cellStyle name="Hyperlink" xfId="16" builtinId="8" hidden="1"/>
    <cellStyle name="Hyperlink" xfId="32" builtinId="8" hidden="1"/>
    <cellStyle name="Hyperlink" xfId="34" builtinId="8" hidden="1"/>
    <cellStyle name="Hyperlink" xfId="22" builtinId="8" hidden="1"/>
    <cellStyle name="Hyperlink" xfId="5" builtinId="8" hidden="1"/>
    <cellStyle name="Hyperlink" xfId="28" builtinId="8" hidden="1"/>
    <cellStyle name="Hyperlink" xfId="7" builtinId="8" hidden="1"/>
    <cellStyle name="Hyperlink" xfId="1" builtinId="8" hidden="1"/>
    <cellStyle name="Hyperlink" xfId="26" builtinId="8" hidden="1"/>
    <cellStyle name="Hyperlink" xfId="36" builtinId="8"/>
    <cellStyle name="Procent" xfId="37" builtinId="5"/>
    <cellStyle name="Standaard" xfId="0" builtinId="0"/>
    <cellStyle name="Tabel kop" xfId="9" xr:uid="{00000000-0005-0000-0000-000025000000}"/>
  </cellStyles>
  <dxfs count="0"/>
  <tableStyles count="0" defaultTableStyle="TableStyleMedium2" defaultPivotStyle="PivotStyleLight16"/>
  <colors>
    <mruColors>
      <color rgb="FF6ABC93"/>
      <color rgb="FF6ABD92"/>
      <color rgb="FFA8CCB2"/>
      <color rgb="FFFDF551"/>
      <color rgb="FFE3F3D1"/>
      <color rgb="FFA7D971"/>
      <color rgb="FF9DC150"/>
      <color rgb="FFD4E3C7"/>
      <color rgb="FFD0EEBC"/>
      <color rgb="FFE2EE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76913</xdr:colOff>
      <xdr:row>0</xdr:row>
      <xdr:rowOff>60504</xdr:rowOff>
    </xdr:from>
    <xdr:to>
      <xdr:col>0</xdr:col>
      <xdr:colOff>570787</xdr:colOff>
      <xdr:row>1</xdr:row>
      <xdr:rowOff>82426</xdr:rowOff>
    </xdr:to>
    <xdr:pic>
      <xdr:nvPicPr>
        <xdr:cNvPr id="2" name="Afbeelding 1">
          <a:extLst>
            <a:ext uri="{FF2B5EF4-FFF2-40B4-BE49-F238E27FC236}">
              <a16:creationId xmlns:a16="http://schemas.microsoft.com/office/drawing/2014/main" id="{2C445C49-6E2B-F548-82DD-D6999BBCB288}"/>
            </a:ext>
          </a:extLst>
        </xdr:cNvPr>
        <xdr:cNvPicPr>
          <a:picLocks noChangeAspect="1"/>
        </xdr:cNvPicPr>
      </xdr:nvPicPr>
      <xdr:blipFill>
        <a:blip xmlns:r="http://schemas.openxmlformats.org/officeDocument/2006/relationships" r:embed="rId1"/>
        <a:stretch>
          <a:fillRect/>
        </a:stretch>
      </xdr:blipFill>
      <xdr:spPr>
        <a:xfrm>
          <a:off x="76913" y="60504"/>
          <a:ext cx="493874" cy="529922"/>
        </a:xfrm>
        <a:prstGeom prst="rect">
          <a:avLst/>
        </a:prstGeom>
      </xdr:spPr>
    </xdr:pic>
    <xdr:clientData/>
  </xdr:twoCellAnchor>
  <xdr:twoCellAnchor editAs="oneCell">
    <xdr:from>
      <xdr:col>3</xdr:col>
      <xdr:colOff>405602</xdr:colOff>
      <xdr:row>0</xdr:row>
      <xdr:rowOff>0</xdr:rowOff>
    </xdr:from>
    <xdr:to>
      <xdr:col>4</xdr:col>
      <xdr:colOff>654192</xdr:colOff>
      <xdr:row>2</xdr:row>
      <xdr:rowOff>149490</xdr:rowOff>
    </xdr:to>
    <xdr:pic>
      <xdr:nvPicPr>
        <xdr:cNvPr id="4" name="Afbeelding 3">
          <a:extLst>
            <a:ext uri="{FF2B5EF4-FFF2-40B4-BE49-F238E27FC236}">
              <a16:creationId xmlns:a16="http://schemas.microsoft.com/office/drawing/2014/main" id="{4755A27B-5FB7-654B-ACA4-34A3263DE93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29267" y="0"/>
          <a:ext cx="2301292" cy="11506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28222</xdr:colOff>
      <xdr:row>0</xdr:row>
      <xdr:rowOff>352777</xdr:rowOff>
    </xdr:from>
    <xdr:to>
      <xdr:col>1</xdr:col>
      <xdr:colOff>690370</xdr:colOff>
      <xdr:row>2</xdr:row>
      <xdr:rowOff>49944</xdr:rowOff>
    </xdr:to>
    <xdr:pic>
      <xdr:nvPicPr>
        <xdr:cNvPr id="2" name="Afbeelding 1">
          <a:extLst>
            <a:ext uri="{FF2B5EF4-FFF2-40B4-BE49-F238E27FC236}">
              <a16:creationId xmlns:a16="http://schemas.microsoft.com/office/drawing/2014/main" id="{31DB9836-B110-1D49-ABF8-6D82C2EDDB3F}"/>
            </a:ext>
          </a:extLst>
        </xdr:cNvPr>
        <xdr:cNvPicPr>
          <a:picLocks noChangeAspect="1"/>
        </xdr:cNvPicPr>
      </xdr:nvPicPr>
      <xdr:blipFill>
        <a:blip xmlns:r="http://schemas.openxmlformats.org/officeDocument/2006/relationships" r:embed="rId1"/>
        <a:stretch>
          <a:fillRect/>
        </a:stretch>
      </xdr:blipFill>
      <xdr:spPr>
        <a:xfrm>
          <a:off x="691444" y="352777"/>
          <a:ext cx="662148" cy="71316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iddelburg, Tim" id="{B2FD6523-2A6F-4D2A-B081-66E877A19B25}" userId="S::tmiddelb@transdev.nl::5bd433a1-4881-45dc-baa4-50e78932b63b" providerId="AD"/>
</personList>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7" dT="2023-09-14T07:42:46.61" personId="{B2FD6523-2A6F-4D2A-B081-66E877A19B25}" id="{23715088-71D8-40E9-A913-C7079870E263}">
    <text>Marc Pruis</text>
  </threadedComment>
  <threadedComment ref="J8" dT="2023-09-14T07:42:46.61" personId="{B2FD6523-2A6F-4D2A-B081-66E877A19B25}" id="{7D328024-D6B4-4B9F-8496-8D8EF87D521E}">
    <text>Marc Pruis</text>
  </threadedComment>
  <threadedComment ref="J12" dT="2023-09-14T07:53:40.01" personId="{B2FD6523-2A6F-4D2A-B081-66E877A19B25}" id="{268A3ED8-EE88-4BF9-95E8-585D86D34F32}">
    <text>Michael de Ruiter</text>
  </threadedComment>
  <threadedComment ref="K12" dT="2023-09-14T09:55:34.00" personId="{B2FD6523-2A6F-4D2A-B081-66E877A19B25}" id="{DDADCCA5-FE99-4AB2-A4BA-2FCDBEC5CEAC}">
    <text>BAU</text>
  </threadedComment>
  <threadedComment ref="J13" dT="2023-09-14T07:53:40.01" personId="{B2FD6523-2A6F-4D2A-B081-66E877A19B25}" id="{5D3E65A0-3514-4D52-9A31-8EE0FF92D05D}">
    <text>Michael de Ruiter</text>
  </threadedComment>
  <threadedComment ref="K13" dT="2023-09-14T09:55:34.00" personId="{B2FD6523-2A6F-4D2A-B081-66E877A19B25}" id="{DF65C938-25BD-4838-A861-54B14EB34C94}">
    <text>BAU</text>
  </threadedComment>
  <threadedComment ref="J14" dT="2023-09-14T07:53:58.25" personId="{B2FD6523-2A6F-4D2A-B081-66E877A19B25}" id="{5D0EB5B2-F3A8-4EBE-9147-3F17ECAEDA9B}">
    <text>Minke Jansma</text>
  </threadedComment>
  <threadedComment ref="K14" dT="2023-09-14T09:55:34.00" personId="{B2FD6523-2A6F-4D2A-B081-66E877A19B25}" id="{A9713624-B10C-497B-88E8-2582FD16487C}">
    <text>BAU</text>
  </threadedComment>
  <threadedComment ref="K15" dT="2023-09-14T09:55:34.00" personId="{B2FD6523-2A6F-4D2A-B081-66E877A19B25}" id="{61B9479A-EC3D-4281-B9B5-586520CF5CF1}">
    <text>BAU</text>
  </threadedComment>
  <threadedComment ref="J16" dT="2023-09-14T07:53:40.01" personId="{B2FD6523-2A6F-4D2A-B081-66E877A19B25}" id="{97BF35EB-FB24-4009-8DD4-3D9583F19FBD}">
    <text>Michael de Ruiter</text>
  </threadedComment>
  <threadedComment ref="K16" dT="2023-09-14T09:55:34.00" personId="{B2FD6523-2A6F-4D2A-B081-66E877A19B25}" id="{F54F3EDD-F093-4159-AA56-68CEFA587D53}">
    <text>BAU</text>
  </threadedComment>
  <threadedComment ref="J19" dT="2023-09-14T07:55:42.97" personId="{B2FD6523-2A6F-4D2A-B081-66E877A19B25}" id="{69CF51EF-DC94-43A3-8875-4D0964784A6B}">
    <text>Inkoop GvO</text>
  </threadedComment>
  <threadedComment ref="K19" dT="2023-09-14T09:55:34.00" personId="{B2FD6523-2A6F-4D2A-B081-66E877A19B25}" id="{412C86AB-38EC-40BF-A12E-E8BAADAEC0B6}">
    <text>BAU</text>
  </threadedComment>
  <threadedComment ref="J20" dT="2023-09-14T07:42:46.61" personId="{B2FD6523-2A6F-4D2A-B081-66E877A19B25}" id="{4175F8B9-18E3-47F7-8D79-5B029D471736}">
    <text>Marc Pruis</text>
  </threadedComment>
  <threadedComment ref="K20" dT="2023-09-14T09:55:34.00" personId="{B2FD6523-2A6F-4D2A-B081-66E877A19B25}" id="{55A87858-1862-4AC3-9598-18C9B4B3929A}">
    <text>BAU</text>
  </threadedComment>
  <threadedComment ref="J21" dT="2023-09-14T07:42:46.61" personId="{B2FD6523-2A6F-4D2A-B081-66E877A19B25}" id="{34B1EB8E-FC27-417C-970B-C8B007625890}">
    <text>Marc Pruis</text>
  </threadedComment>
  <threadedComment ref="K21" dT="2023-09-14T09:55:34.00" personId="{B2FD6523-2A6F-4D2A-B081-66E877A19B25}" id="{86FB204D-4742-474E-852B-29BE4010D51E}">
    <text>BAU</text>
  </threadedComment>
  <threadedComment ref="J24" dT="2023-09-14T07:34:11.03" personId="{B2FD6523-2A6F-4D2A-B081-66E877A19B25}" id="{9C525261-6F6E-4114-8F25-1BD389849C41}">
    <text>Thuiswerken wordt gestimuleerd</text>
  </threadedComment>
</ThreadedComments>
</file>

<file path=xl/threadedComments/threadedComment2.xml><?xml version="1.0" encoding="utf-8"?>
<ThreadedComments xmlns="http://schemas.microsoft.com/office/spreadsheetml/2018/threadedcomments" xmlns:x="http://schemas.openxmlformats.org/spreadsheetml/2006/main">
  <threadedComment ref="J7" dT="2023-09-14T07:42:46.61" personId="{B2FD6523-2A6F-4D2A-B081-66E877A19B25}" id="{70CB85B2-03D3-416A-8B60-EF729381A343}">
    <text>Marc Pruis</text>
  </threadedComment>
  <threadedComment ref="J8" dT="2023-09-14T07:42:46.61" personId="{B2FD6523-2A6F-4D2A-B081-66E877A19B25}" id="{448D4B94-9756-4420-B549-0E7FC17EF48D}">
    <text>Marc Pruis</text>
  </threadedComment>
  <threadedComment ref="J11" dT="2023-09-14T07:53:40.01" personId="{B2FD6523-2A6F-4D2A-B081-66E877A19B25}" id="{91CE7C6C-1401-4216-9926-77477B718FB6}">
    <text>Michael de Ruiter</text>
  </threadedComment>
  <threadedComment ref="K11" dT="2023-09-14T09:55:34.00" personId="{B2FD6523-2A6F-4D2A-B081-66E877A19B25}" id="{37152E86-F88E-48C6-B16E-9CF0DFD13C8B}">
    <text>BAU</text>
  </threadedComment>
  <threadedComment ref="J12" dT="2023-09-14T07:53:40.01" personId="{B2FD6523-2A6F-4D2A-B081-66E877A19B25}" id="{EEFF8DC1-820D-49E1-A026-7A2A78CC60FD}">
    <text>Michael de Ruiter</text>
  </threadedComment>
  <threadedComment ref="K12" dT="2023-09-14T09:55:34.00" personId="{B2FD6523-2A6F-4D2A-B081-66E877A19B25}" id="{3295D236-8D88-4685-8FEB-903EFED05BBC}">
    <text>BAU</text>
  </threadedComment>
  <threadedComment ref="J13" dT="2023-09-14T07:53:58.25" personId="{B2FD6523-2A6F-4D2A-B081-66E877A19B25}" id="{FFF0D912-6BD2-4DE1-A6BD-636852D06245}">
    <text>Minke Jansma</text>
  </threadedComment>
  <threadedComment ref="K13" dT="2023-09-14T09:55:34.00" personId="{B2FD6523-2A6F-4D2A-B081-66E877A19B25}" id="{14B5883E-4EC1-47D1-8BEB-621166EFAC62}">
    <text>BAU</text>
  </threadedComment>
  <threadedComment ref="K14" dT="2023-09-14T09:55:34.00" personId="{B2FD6523-2A6F-4D2A-B081-66E877A19B25}" id="{0EA62037-88DD-4A36-BC2E-314C84A15F98}">
    <text>BAU</text>
  </threadedComment>
  <threadedComment ref="J15" dT="2023-09-14T07:53:40.01" personId="{B2FD6523-2A6F-4D2A-B081-66E877A19B25}" id="{8C132BF6-84D1-40E4-BFF6-5594BECE6084}">
    <text>Michael de Ruiter</text>
  </threadedComment>
  <threadedComment ref="K15" dT="2023-09-14T09:55:34.00" personId="{B2FD6523-2A6F-4D2A-B081-66E877A19B25}" id="{C956783C-B7D0-43BE-933F-AE0ADDB7CA2D}">
    <text>BAU</text>
  </threadedComment>
  <threadedComment ref="J18" dT="2023-09-14T07:55:42.97" personId="{B2FD6523-2A6F-4D2A-B081-66E877A19B25}" id="{76E4806C-1F66-4E37-84D6-B42B6B77B99B}">
    <text>Inkoop GvO</text>
  </threadedComment>
  <threadedComment ref="K18" dT="2023-09-14T09:55:34.00" personId="{B2FD6523-2A6F-4D2A-B081-66E877A19B25}" id="{1D4A8596-9938-4E0B-9710-CBC5CCC45817}">
    <text>BAU</text>
  </threadedComment>
  <threadedComment ref="J19" dT="2023-09-14T07:42:46.61" personId="{B2FD6523-2A6F-4D2A-B081-66E877A19B25}" id="{63E7B1C9-58FA-4235-857D-0D968813BC4B}">
    <text>Marc Pruis</text>
  </threadedComment>
  <threadedComment ref="K19" dT="2023-09-14T09:55:34.00" personId="{B2FD6523-2A6F-4D2A-B081-66E877A19B25}" id="{75EF4069-B95E-4A5F-B520-76024E57FBD0}">
    <text>BAU</text>
  </threadedComment>
  <threadedComment ref="J20" dT="2023-09-14T07:42:46.61" personId="{B2FD6523-2A6F-4D2A-B081-66E877A19B25}" id="{6BB296BE-0B86-4567-B3E6-CF6598D7E951}">
    <text>Marc Pruis</text>
  </threadedComment>
  <threadedComment ref="K20" dT="2023-09-14T09:55:34.00" personId="{B2FD6523-2A6F-4D2A-B081-66E877A19B25}" id="{DD7F0958-5B63-437E-BF07-76F60FE8882B}">
    <text>BAU</text>
  </threadedComment>
  <threadedComment ref="J23" dT="2023-09-14T07:34:11.03" personId="{B2FD6523-2A6F-4D2A-B081-66E877A19B25}" id="{F89FE1FB-68C8-4E36-9C28-CBF1504484BC}">
    <text>Thuiswerken wordt gestimuleerd</text>
  </threadedComment>
  <threadedComment ref="E38" dT="2023-09-14T13:37:23.18" personId="{B2FD6523-2A6F-4D2A-B081-66E877A19B25}" id="{3FEE00ED-9D65-4010-B415-66AED5FB04AF}">
    <text>Wanneer bovenstaande reductiemaatregelen worden toegepast</text>
  </threadedComment>
  <threadedComment ref="F41" dT="2023-09-14T13:36:01.66" personId="{B2FD6523-2A6F-4D2A-B081-66E877A19B25}" id="{40E317C6-2E23-476B-8085-B07C727665F3}">
    <text xml:space="preserve">In beleid staat scope 2 + BT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cumela.nl/cursus/brandstof-co2/sturen-op-co2-sectorinitiatief" TargetMode="External"/><Relationship Id="rId13" Type="http://schemas.openxmlformats.org/officeDocument/2006/relationships/hyperlink" Target="https://www.climateneutralgroup.com/" TargetMode="External"/><Relationship Id="rId3" Type="http://schemas.openxmlformats.org/officeDocument/2006/relationships/hyperlink" Target="http://lean-green.nl/" TargetMode="External"/><Relationship Id="rId7" Type="http://schemas.openxmlformats.org/officeDocument/2006/relationships/hyperlink" Target="http://www.groencollectiefnederland.nl/" TargetMode="External"/><Relationship Id="rId12" Type="http://schemas.openxmlformats.org/officeDocument/2006/relationships/hyperlink" Target="https://www.nederlandict.nl/diensten/ict-milieu/" TargetMode="External"/><Relationship Id="rId2" Type="http://schemas.openxmlformats.org/officeDocument/2006/relationships/hyperlink" Target="https://www.dgbc.nl/" TargetMode="External"/><Relationship Id="rId1" Type="http://schemas.openxmlformats.org/officeDocument/2006/relationships/hyperlink" Target="https://www.duurzameleverancier.nl/" TargetMode="External"/><Relationship Id="rId6" Type="http://schemas.openxmlformats.org/officeDocument/2006/relationships/hyperlink" Target="https://www.iucn.nl/actueel/terugblik-10-jaar-leaders-for-nature" TargetMode="External"/><Relationship Id="rId11" Type="http://schemas.openxmlformats.org/officeDocument/2006/relationships/hyperlink" Target="http://www.railcargo.nl/" TargetMode="External"/><Relationship Id="rId5" Type="http://schemas.openxmlformats.org/officeDocument/2006/relationships/hyperlink" Target="http://www.beterbenutten.nl/" TargetMode="External"/><Relationship Id="rId10" Type="http://schemas.openxmlformats.org/officeDocument/2006/relationships/hyperlink" Target="http://www.duurzaamgww.nl/" TargetMode="External"/><Relationship Id="rId4" Type="http://schemas.openxmlformats.org/officeDocument/2006/relationships/hyperlink" Target="http://www.duurzaamgebouwd.nl/" TargetMode="External"/><Relationship Id="rId9" Type="http://schemas.openxmlformats.org/officeDocument/2006/relationships/hyperlink" Target="http://www.groenenetten.org/nl/" TargetMode="External"/><Relationship Id="rId14" Type="http://schemas.openxmlformats.org/officeDocument/2006/relationships/hyperlink" Target="http://www.lowcardiet.n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FF3E6-9BA9-420B-A03F-1A1CCDF3BB04}">
  <dimension ref="A1:K49"/>
  <sheetViews>
    <sheetView tabSelected="1" zoomScale="75" zoomScaleNormal="60" workbookViewId="0">
      <selection activeCell="E47" sqref="E47"/>
    </sheetView>
  </sheetViews>
  <sheetFormatPr defaultColWidth="8.7109375" defaultRowHeight="14.25"/>
  <cols>
    <col min="1" max="1" width="8.7109375" style="1"/>
    <col min="2" max="2" width="92.7109375" style="1" customWidth="1"/>
    <col min="3" max="3" width="43.7109375" style="1" customWidth="1"/>
    <col min="4" max="4" width="27" style="1" customWidth="1"/>
    <col min="5" max="5" width="31.140625" style="1" bestFit="1" customWidth="1"/>
    <col min="6" max="6" width="18.42578125" style="1" bestFit="1" customWidth="1"/>
    <col min="7" max="7" width="24.42578125" style="128" bestFit="1" customWidth="1"/>
    <col min="8" max="8" width="20.7109375" style="128" customWidth="1"/>
    <col min="9" max="9" width="26.28515625" style="127" customWidth="1"/>
    <col min="10" max="10" width="25.28515625" style="1" hidden="1" customWidth="1"/>
    <col min="11" max="11" width="21" style="2" hidden="1" customWidth="1"/>
    <col min="12" max="12" width="13.42578125" style="2" bestFit="1" customWidth="1"/>
    <col min="13" max="13" width="8.7109375" style="2"/>
    <col min="14" max="14" width="11.7109375" style="2" bestFit="1" customWidth="1"/>
    <col min="15" max="16384" width="8.7109375" style="2"/>
  </cols>
  <sheetData>
    <row r="1" spans="1:11" ht="39.950000000000003" customHeight="1">
      <c r="B1" s="1" t="s">
        <v>0</v>
      </c>
    </row>
    <row r="2" spans="1:11" ht="39.950000000000003" customHeight="1">
      <c r="B2" s="230" t="s">
        <v>1</v>
      </c>
      <c r="C2" s="230"/>
      <c r="D2" s="230"/>
      <c r="E2" s="2"/>
      <c r="F2" s="187" t="s">
        <v>2</v>
      </c>
      <c r="I2" s="229" t="s">
        <v>3</v>
      </c>
      <c r="J2" s="3"/>
    </row>
    <row r="3" spans="1:11" ht="14.1" customHeight="1" thickBot="1"/>
    <row r="4" spans="1:11" s="5" customFormat="1" ht="27" customHeight="1" thickBot="1">
      <c r="A4" s="4"/>
      <c r="B4" s="204" t="s">
        <v>4</v>
      </c>
      <c r="C4" s="205"/>
      <c r="D4" s="205" t="s">
        <v>5</v>
      </c>
      <c r="E4" s="205" t="s">
        <v>6</v>
      </c>
      <c r="F4" s="205" t="s">
        <v>7</v>
      </c>
      <c r="G4" s="206" t="s">
        <v>8</v>
      </c>
      <c r="H4" s="206" t="s">
        <v>9</v>
      </c>
      <c r="I4" s="207" t="s">
        <v>10</v>
      </c>
      <c r="J4" s="152" t="s">
        <v>11</v>
      </c>
      <c r="K4" s="152" t="s">
        <v>12</v>
      </c>
    </row>
    <row r="5" spans="1:11" s="7" customFormat="1" ht="14.1" customHeight="1" thickBot="1">
      <c r="A5" s="6"/>
      <c r="B5" s="208" t="s">
        <v>13</v>
      </c>
      <c r="C5" s="209"/>
      <c r="D5" s="210"/>
      <c r="E5" s="210"/>
      <c r="F5" s="210"/>
      <c r="G5" s="211"/>
      <c r="H5" s="211"/>
      <c r="I5" s="212"/>
      <c r="J5" s="136"/>
      <c r="K5" s="136"/>
    </row>
    <row r="6" spans="1:11" ht="14.1" customHeight="1" thickBot="1">
      <c r="B6" s="213" t="s">
        <v>14</v>
      </c>
      <c r="C6" s="214"/>
      <c r="D6" s="215"/>
      <c r="E6" s="215"/>
      <c r="F6" s="215"/>
      <c r="G6" s="216"/>
      <c r="H6" s="216"/>
      <c r="I6" s="217"/>
      <c r="J6" s="144"/>
      <c r="K6" s="144"/>
    </row>
    <row r="7" spans="1:11" ht="14.1" customHeight="1">
      <c r="B7" s="105" t="s">
        <v>15</v>
      </c>
      <c r="D7" s="8" t="s">
        <v>16</v>
      </c>
      <c r="E7" s="8" t="s">
        <v>17</v>
      </c>
      <c r="F7" s="8" t="s">
        <v>18</v>
      </c>
      <c r="G7" s="158">
        <v>2.5000000000000001E-2</v>
      </c>
      <c r="H7" s="9">
        <f>((G7*2266)/140780)</f>
        <v>4.0240090922005972E-4</v>
      </c>
      <c r="I7" s="200">
        <f>((G7*2266)/140780)</f>
        <v>4.0240090922005972E-4</v>
      </c>
      <c r="J7" s="106" t="s">
        <v>19</v>
      </c>
      <c r="K7" s="106" t="s">
        <v>20</v>
      </c>
    </row>
    <row r="8" spans="1:11" ht="14.1" customHeight="1">
      <c r="B8" s="105" t="s">
        <v>21</v>
      </c>
      <c r="D8" s="8" t="s">
        <v>16</v>
      </c>
      <c r="E8" s="8" t="s">
        <v>17</v>
      </c>
      <c r="F8" s="8" t="s">
        <v>18</v>
      </c>
      <c r="G8" s="158">
        <v>7.4999999999999997E-2</v>
      </c>
      <c r="H8" s="9">
        <f>((G8*2266)/140780)</f>
        <v>1.207202727660179E-3</v>
      </c>
      <c r="I8" s="200">
        <f>((G8*2266)/140780)</f>
        <v>1.207202727660179E-3</v>
      </c>
      <c r="J8" s="106" t="s">
        <v>19</v>
      </c>
      <c r="K8" s="106" t="s">
        <v>20</v>
      </c>
    </row>
    <row r="9" spans="1:11" ht="14.1" customHeight="1" thickBot="1">
      <c r="B9" s="105" t="s">
        <v>22</v>
      </c>
      <c r="D9" s="8" t="s">
        <v>16</v>
      </c>
      <c r="E9" s="8" t="s">
        <v>17</v>
      </c>
      <c r="F9" s="8" t="s">
        <v>18</v>
      </c>
      <c r="G9" s="158">
        <v>0.125</v>
      </c>
      <c r="H9" s="9">
        <f>((G9*2266)/140780)</f>
        <v>2.0120045461002982E-3</v>
      </c>
      <c r="I9" s="200">
        <f>((G9*2266)/140780)</f>
        <v>2.0120045461002982E-3</v>
      </c>
      <c r="J9" s="106"/>
      <c r="K9" s="106"/>
    </row>
    <row r="10" spans="1:11" ht="14.1" customHeight="1" thickBot="1">
      <c r="B10" s="218" t="s">
        <v>23</v>
      </c>
      <c r="C10" s="219"/>
      <c r="D10" s="220"/>
      <c r="E10" s="220"/>
      <c r="F10" s="220"/>
      <c r="G10" s="221"/>
      <c r="H10" s="221"/>
      <c r="I10" s="207"/>
      <c r="J10" s="147"/>
      <c r="K10" s="147"/>
    </row>
    <row r="11" spans="1:11" ht="14.1" customHeight="1" thickBot="1">
      <c r="B11" s="213" t="s">
        <v>14</v>
      </c>
      <c r="C11" s="214"/>
      <c r="D11" s="215"/>
      <c r="E11" s="215"/>
      <c r="F11" s="215"/>
      <c r="G11" s="222"/>
      <c r="H11" s="222"/>
      <c r="I11" s="223"/>
      <c r="J11" s="144"/>
      <c r="K11" s="144"/>
    </row>
    <row r="12" spans="1:11" ht="14.1" customHeight="1" thickBot="1">
      <c r="B12" s="105" t="s">
        <v>24</v>
      </c>
      <c r="D12" s="131" t="s">
        <v>16</v>
      </c>
      <c r="E12" s="8" t="s">
        <v>25</v>
      </c>
      <c r="F12" s="8" t="s">
        <v>18</v>
      </c>
      <c r="G12" s="158">
        <v>0.05</v>
      </c>
      <c r="H12" s="9">
        <f>((G12* (246))/140780)</f>
        <v>8.7370365108680213E-5</v>
      </c>
      <c r="I12" s="200">
        <f>((G12*246/140780))</f>
        <v>8.7370365108680213E-5</v>
      </c>
      <c r="J12" s="106" t="s">
        <v>26</v>
      </c>
      <c r="K12" s="177" t="s">
        <v>27</v>
      </c>
    </row>
    <row r="13" spans="1:11" ht="14.1" customHeight="1" thickBot="1">
      <c r="B13" s="155" t="s">
        <v>28</v>
      </c>
      <c r="C13" s="7"/>
      <c r="D13" s="156" t="s">
        <v>16</v>
      </c>
      <c r="E13" s="157" t="s">
        <v>25</v>
      </c>
      <c r="F13" s="157" t="s">
        <v>18</v>
      </c>
      <c r="G13" s="162">
        <v>0.95</v>
      </c>
      <c r="H13" s="9">
        <f>((G13*(96647+10044+19879)/129082))</f>
        <v>0.93151252692087205</v>
      </c>
      <c r="I13" s="200">
        <f>(96647)/140780</f>
        <v>0.68651086802102568</v>
      </c>
      <c r="J13" s="106" t="s">
        <v>26</v>
      </c>
      <c r="K13" s="177" t="s">
        <v>27</v>
      </c>
    </row>
    <row r="14" spans="1:11" ht="14.1" customHeight="1" thickBot="1">
      <c r="B14" s="130" t="s">
        <v>29</v>
      </c>
      <c r="C14" s="6"/>
      <c r="D14" s="8" t="s">
        <v>16</v>
      </c>
      <c r="E14" s="8" t="s">
        <v>25</v>
      </c>
      <c r="F14" s="8" t="s">
        <v>18</v>
      </c>
      <c r="G14" s="162">
        <v>0.1</v>
      </c>
      <c r="H14" s="9">
        <f>((G12* (246))/140780)</f>
        <v>8.7370365108680213E-5</v>
      </c>
      <c r="I14" s="200">
        <f>((G14* 8675)/140780)</f>
        <v>6.1620968887626084E-3</v>
      </c>
      <c r="J14" s="178" t="s">
        <v>30</v>
      </c>
      <c r="K14" s="177" t="s">
        <v>27</v>
      </c>
    </row>
    <row r="15" spans="1:11" ht="14.1" customHeight="1" thickBot="1">
      <c r="B15" s="105" t="s">
        <v>31</v>
      </c>
      <c r="D15" s="8" t="s">
        <v>16</v>
      </c>
      <c r="E15" s="8" t="s">
        <v>25</v>
      </c>
      <c r="F15" s="8" t="s">
        <v>18</v>
      </c>
      <c r="G15" s="162">
        <v>0.05</v>
      </c>
      <c r="H15" s="9">
        <f>(G15*2785)/140780</f>
        <v>9.8913197897428605E-4</v>
      </c>
      <c r="I15" s="200">
        <f>H15</f>
        <v>9.8913197897428605E-4</v>
      </c>
      <c r="J15" s="178" t="s">
        <v>32</v>
      </c>
      <c r="K15" s="177" t="s">
        <v>27</v>
      </c>
    </row>
    <row r="16" spans="1:11" ht="14.1" customHeight="1" thickBot="1">
      <c r="B16" s="105" t="s">
        <v>33</v>
      </c>
      <c r="D16" s="8" t="s">
        <v>16</v>
      </c>
      <c r="E16" s="8" t="s">
        <v>25</v>
      </c>
      <c r="F16" s="8" t="s">
        <v>18</v>
      </c>
      <c r="G16" s="162">
        <v>0.1</v>
      </c>
      <c r="H16" s="9">
        <f>(246)/129082</f>
        <v>1.9057653274662618E-3</v>
      </c>
      <c r="I16" s="200">
        <f>(2785)/140780</f>
        <v>1.9782639579485721E-2</v>
      </c>
      <c r="J16" s="106" t="s">
        <v>26</v>
      </c>
      <c r="K16" s="177" t="s">
        <v>27</v>
      </c>
    </row>
    <row r="17" spans="1:11" ht="14.1" customHeight="1" thickBot="1">
      <c r="B17" s="224" t="s">
        <v>34</v>
      </c>
      <c r="C17" s="225"/>
      <c r="D17" s="226"/>
      <c r="E17" s="226"/>
      <c r="F17" s="226"/>
      <c r="G17" s="227"/>
      <c r="H17" s="227"/>
      <c r="I17" s="228"/>
      <c r="J17" s="139"/>
      <c r="K17" s="139"/>
    </row>
    <row r="18" spans="1:11" ht="14.1" customHeight="1" thickBot="1">
      <c r="A18" s="2"/>
      <c r="B18" s="213" t="s">
        <v>14</v>
      </c>
      <c r="C18" s="214"/>
      <c r="D18" s="215"/>
      <c r="E18" s="215"/>
      <c r="F18" s="215"/>
      <c r="G18" s="222"/>
      <c r="H18" s="222"/>
      <c r="I18" s="223"/>
      <c r="J18" s="144"/>
      <c r="K18" s="144"/>
    </row>
    <row r="19" spans="1:11" ht="14.1" customHeight="1" thickBot="1">
      <c r="B19" s="105" t="s">
        <v>35</v>
      </c>
      <c r="D19" s="8" t="s">
        <v>16</v>
      </c>
      <c r="E19" s="9" t="s">
        <v>36</v>
      </c>
      <c r="F19" s="8" t="s">
        <v>37</v>
      </c>
      <c r="G19" s="158">
        <v>0.96</v>
      </c>
      <c r="H19" s="9">
        <f>((G19*1725)/10400)</f>
        <v>0.15923076923076923</v>
      </c>
      <c r="I19" s="200">
        <f t="shared" ref="I19" si="0">((G19*18470)/163135)</f>
        <v>0.10869034848438411</v>
      </c>
      <c r="J19" s="106" t="s">
        <v>38</v>
      </c>
      <c r="K19" s="177" t="s">
        <v>27</v>
      </c>
    </row>
    <row r="20" spans="1:11" ht="14.1" customHeight="1" thickBot="1">
      <c r="B20" s="105" t="s">
        <v>39</v>
      </c>
      <c r="C20" s="1" t="s">
        <v>40</v>
      </c>
      <c r="D20" s="8" t="s">
        <v>16</v>
      </c>
      <c r="E20" s="9" t="s">
        <v>36</v>
      </c>
      <c r="F20" s="8" t="s">
        <v>37</v>
      </c>
      <c r="G20" s="158">
        <v>2.5000000000000001E-2</v>
      </c>
      <c r="H20" s="9">
        <f>G20</f>
        <v>2.5000000000000001E-2</v>
      </c>
      <c r="I20" s="200">
        <f>((G20*18470)/140780)</f>
        <v>3.2799403324335844E-3</v>
      </c>
      <c r="J20" s="106" t="s">
        <v>19</v>
      </c>
      <c r="K20" s="177" t="s">
        <v>27</v>
      </c>
    </row>
    <row r="21" spans="1:11" ht="14.1" customHeight="1" thickBot="1">
      <c r="B21" s="105" t="s">
        <v>41</v>
      </c>
      <c r="D21" s="8" t="s">
        <v>16</v>
      </c>
      <c r="E21" s="9" t="s">
        <v>36</v>
      </c>
      <c r="F21" s="8" t="s">
        <v>37</v>
      </c>
      <c r="G21" s="158">
        <v>2.5000000000000001E-2</v>
      </c>
      <c r="H21" s="158">
        <f>G21</f>
        <v>2.5000000000000001E-2</v>
      </c>
      <c r="I21" s="201">
        <f>(H21*331.5)/163577</f>
        <v>5.0664213184005084E-5</v>
      </c>
      <c r="J21" s="106" t="s">
        <v>19</v>
      </c>
      <c r="K21" s="177" t="s">
        <v>27</v>
      </c>
    </row>
    <row r="22" spans="1:11" ht="14.1" customHeight="1" thickBot="1">
      <c r="B22" s="224" t="s">
        <v>42</v>
      </c>
      <c r="C22" s="225"/>
      <c r="D22" s="226"/>
      <c r="E22" s="226"/>
      <c r="F22" s="226"/>
      <c r="G22" s="227"/>
      <c r="H22" s="227"/>
      <c r="I22" s="228"/>
      <c r="J22" s="139"/>
      <c r="K22" s="139"/>
    </row>
    <row r="23" spans="1:11" ht="14.1" customHeight="1" thickBot="1">
      <c r="A23" s="2"/>
      <c r="B23" s="213" t="s">
        <v>14</v>
      </c>
      <c r="C23" s="214"/>
      <c r="D23" s="215"/>
      <c r="E23" s="215"/>
      <c r="F23" s="215"/>
      <c r="G23" s="222"/>
      <c r="H23" s="222"/>
      <c r="I23" s="223"/>
      <c r="J23" s="144"/>
      <c r="K23" s="144"/>
    </row>
    <row r="24" spans="1:11" ht="14.1" customHeight="1" thickBot="1">
      <c r="B24" s="105" t="s">
        <v>43</v>
      </c>
      <c r="D24" s="8" t="s">
        <v>16</v>
      </c>
      <c r="E24" s="8" t="s">
        <v>44</v>
      </c>
      <c r="F24" s="8" t="s">
        <v>45</v>
      </c>
      <c r="G24" s="158">
        <v>0.2</v>
      </c>
      <c r="H24" s="9">
        <f>((G24*831)/ 1015)</f>
        <v>0.16374384236453204</v>
      </c>
      <c r="I24" s="200">
        <f>((G24*831)/163135)</f>
        <v>1.0187881202684895E-3</v>
      </c>
      <c r="J24" s="106" t="s">
        <v>46</v>
      </c>
      <c r="K24" s="177" t="s">
        <v>27</v>
      </c>
    </row>
    <row r="25" spans="1:11" ht="15" thickBot="1">
      <c r="B25" s="172" t="s">
        <v>47</v>
      </c>
      <c r="C25" s="173"/>
      <c r="D25" s="174" t="s">
        <v>16</v>
      </c>
      <c r="E25" s="174" t="s">
        <v>44</v>
      </c>
      <c r="F25" s="174" t="s">
        <v>45</v>
      </c>
      <c r="G25" s="175">
        <v>0.15</v>
      </c>
      <c r="H25" s="176">
        <f>((G25*831)/ 1015)</f>
        <v>0.12280788177339901</v>
      </c>
      <c r="I25" s="202">
        <f>((G25*831)/163135)</f>
        <v>7.6409109020136694E-4</v>
      </c>
      <c r="J25" s="177" t="s">
        <v>48</v>
      </c>
      <c r="K25" s="177" t="s">
        <v>27</v>
      </c>
    </row>
    <row r="26" spans="1:11" ht="15" thickBot="1">
      <c r="B26" s="218" t="s">
        <v>49</v>
      </c>
      <c r="C26" s="219"/>
      <c r="D26" s="220"/>
      <c r="E26" s="220"/>
      <c r="F26" s="220"/>
      <c r="G26" s="221"/>
      <c r="H26" s="221"/>
      <c r="I26" s="207"/>
      <c r="J26" s="147"/>
      <c r="K26" s="147"/>
    </row>
    <row r="27" spans="1:11" ht="15" thickBot="1">
      <c r="B27" s="213" t="s">
        <v>14</v>
      </c>
      <c r="C27" s="214"/>
      <c r="D27" s="215"/>
      <c r="E27" s="215"/>
      <c r="F27" s="215"/>
      <c r="G27" s="222"/>
      <c r="H27" s="222"/>
      <c r="I27" s="223"/>
      <c r="J27" s="144"/>
      <c r="K27" s="144"/>
    </row>
    <row r="28" spans="1:11">
      <c r="B28" s="188" t="s">
        <v>50</v>
      </c>
      <c r="C28" s="189"/>
      <c r="D28" s="190" t="s">
        <v>16</v>
      </c>
      <c r="E28" s="191" t="s">
        <v>25</v>
      </c>
      <c r="F28" s="192" t="s">
        <v>51</v>
      </c>
      <c r="G28" s="193" t="s">
        <v>52</v>
      </c>
      <c r="H28" s="194"/>
      <c r="I28" s="203"/>
      <c r="J28" s="195" t="s">
        <v>53</v>
      </c>
      <c r="K28" s="195" t="s">
        <v>20</v>
      </c>
    </row>
    <row r="29" spans="1:11" ht="13.5" customHeight="1">
      <c r="B29" s="155" t="s">
        <v>54</v>
      </c>
      <c r="C29" s="7"/>
      <c r="D29" s="156" t="s">
        <v>16</v>
      </c>
      <c r="E29" s="157" t="s">
        <v>25</v>
      </c>
      <c r="F29" s="157" t="s">
        <v>51</v>
      </c>
      <c r="G29" s="158" t="s">
        <v>52</v>
      </c>
      <c r="H29" s="9"/>
      <c r="I29" s="200"/>
      <c r="J29" s="106" t="s">
        <v>55</v>
      </c>
      <c r="K29" s="106" t="s">
        <v>20</v>
      </c>
    </row>
    <row r="30" spans="1:11">
      <c r="B30" s="130" t="s">
        <v>56</v>
      </c>
      <c r="C30" s="6"/>
      <c r="D30" s="8" t="s">
        <v>57</v>
      </c>
      <c r="E30" s="8" t="s">
        <v>25</v>
      </c>
      <c r="F30" s="157" t="s">
        <v>51</v>
      </c>
      <c r="G30" s="158" t="s">
        <v>52</v>
      </c>
      <c r="H30" s="9"/>
      <c r="I30" s="200"/>
      <c r="J30" s="178" t="s">
        <v>58</v>
      </c>
      <c r="K30" s="106" t="s">
        <v>20</v>
      </c>
    </row>
    <row r="31" spans="1:11" ht="15" thickBot="1">
      <c r="B31" s="172" t="s">
        <v>59</v>
      </c>
      <c r="C31" s="173"/>
      <c r="D31" s="174" t="s">
        <v>16</v>
      </c>
      <c r="E31" s="174" t="s">
        <v>25</v>
      </c>
      <c r="F31" s="185" t="s">
        <v>51</v>
      </c>
      <c r="G31" s="175" t="s">
        <v>52</v>
      </c>
      <c r="H31" s="176"/>
      <c r="I31" s="202"/>
      <c r="J31" s="196" t="s">
        <v>58</v>
      </c>
      <c r="K31" s="177" t="s">
        <v>20</v>
      </c>
    </row>
    <row r="32" spans="1:11">
      <c r="D32" s="8"/>
      <c r="E32" s="8"/>
      <c r="F32" s="8"/>
      <c r="G32" s="162"/>
      <c r="H32" s="9"/>
      <c r="I32" s="9"/>
      <c r="K32" s="1"/>
    </row>
    <row r="33" spans="2:7">
      <c r="D33" s="167"/>
      <c r="E33" s="154"/>
    </row>
    <row r="34" spans="2:7">
      <c r="B34" s="2"/>
      <c r="C34" s="2"/>
      <c r="D34" s="166"/>
      <c r="E34" s="154"/>
    </row>
    <row r="35" spans="2:7">
      <c r="B35" s="2"/>
      <c r="C35" s="2"/>
      <c r="E35" s="154"/>
    </row>
    <row r="36" spans="2:7">
      <c r="D36" s="153"/>
      <c r="E36" s="197"/>
      <c r="G36" s="129"/>
    </row>
    <row r="37" spans="2:7">
      <c r="D37" s="166"/>
      <c r="E37" s="197"/>
      <c r="G37" s="129"/>
    </row>
    <row r="38" spans="2:7">
      <c r="D38" s="8"/>
      <c r="E38" s="8"/>
      <c r="F38" s="8"/>
      <c r="G38" s="158"/>
    </row>
    <row r="39" spans="2:7">
      <c r="D39" s="8"/>
      <c r="E39" s="8"/>
      <c r="F39" s="8"/>
      <c r="G39" s="158"/>
    </row>
    <row r="40" spans="2:7">
      <c r="D40" s="166"/>
      <c r="E40" s="167"/>
      <c r="F40" s="197"/>
      <c r="G40" s="129"/>
    </row>
    <row r="41" spans="2:7">
      <c r="D41" s="166"/>
      <c r="E41" s="198"/>
      <c r="F41" s="197"/>
      <c r="G41" s="129"/>
    </row>
    <row r="42" spans="2:7">
      <c r="D42" s="166"/>
      <c r="E42" s="197"/>
      <c r="F42" s="197"/>
      <c r="G42" s="129"/>
    </row>
    <row r="43" spans="2:7">
      <c r="D43" s="166"/>
      <c r="E43" s="197"/>
      <c r="G43" s="129"/>
    </row>
    <row r="44" spans="2:7">
      <c r="D44" s="166"/>
      <c r="E44" s="197"/>
      <c r="F44" s="199"/>
      <c r="G44" s="129"/>
    </row>
    <row r="45" spans="2:7">
      <c r="D45" s="166"/>
      <c r="E45" s="197"/>
      <c r="G45" s="129"/>
    </row>
    <row r="46" spans="2:7">
      <c r="E46" s="197"/>
      <c r="G46" s="129"/>
    </row>
    <row r="47" spans="2:7">
      <c r="D47" s="166"/>
      <c r="E47" s="154"/>
    </row>
    <row r="48" spans="2:7">
      <c r="D48" s="166"/>
      <c r="E48" s="154"/>
    </row>
    <row r="49" spans="4:5">
      <c r="D49" s="166"/>
      <c r="E49" s="154"/>
    </row>
  </sheetData>
  <mergeCells count="1">
    <mergeCell ref="B2:D2"/>
  </mergeCells>
  <pageMargins left="0.7" right="0.7" top="0.75" bottom="0.75" header="0.3" footer="0.3"/>
  <pageSetup paperSize="9" orientation="portrait" horizontalDpi="4294967292" verticalDpi="4294967292"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8"/>
  <sheetViews>
    <sheetView zoomScale="75" zoomScaleNormal="60" workbookViewId="0">
      <selection activeCell="B39" sqref="B39"/>
    </sheetView>
  </sheetViews>
  <sheetFormatPr defaultColWidth="8.7109375" defaultRowHeight="14.25"/>
  <cols>
    <col min="1" max="1" width="8.7109375" style="1"/>
    <col min="2" max="2" width="92.7109375" style="1" customWidth="1"/>
    <col min="3" max="3" width="43.7109375" style="1" customWidth="1"/>
    <col min="4" max="4" width="27" style="1" customWidth="1"/>
    <col min="5" max="5" width="31.140625" style="1" bestFit="1" customWidth="1"/>
    <col min="6" max="6" width="18.42578125" style="1" bestFit="1" customWidth="1"/>
    <col min="7" max="7" width="24.42578125" style="128" bestFit="1" customWidth="1"/>
    <col min="8" max="8" width="20.7109375" style="128" customWidth="1"/>
    <col min="9" max="9" width="26.28515625" style="127" customWidth="1"/>
    <col min="10" max="10" width="25.28515625" style="1" customWidth="1"/>
    <col min="11" max="11" width="21" style="2" bestFit="1" customWidth="1"/>
    <col min="12" max="12" width="13.42578125" style="2" bestFit="1" customWidth="1"/>
    <col min="13" max="13" width="8.7109375" style="2"/>
    <col min="14" max="14" width="11.7109375" style="2" bestFit="1" customWidth="1"/>
    <col min="15" max="16384" width="8.7109375" style="2"/>
  </cols>
  <sheetData>
    <row r="1" spans="1:11" ht="39.950000000000003" customHeight="1"/>
    <row r="2" spans="1:11" ht="39.950000000000003" customHeight="1">
      <c r="B2" s="230" t="s">
        <v>1</v>
      </c>
      <c r="C2" s="230"/>
      <c r="D2" s="230"/>
      <c r="E2" s="2"/>
      <c r="F2" s="187" t="s">
        <v>60</v>
      </c>
      <c r="I2" s="1"/>
      <c r="J2" s="3"/>
    </row>
    <row r="3" spans="1:11" ht="14.1" customHeight="1" thickBot="1"/>
    <row r="4" spans="1:11" s="5" customFormat="1" ht="27" customHeight="1" thickBot="1">
      <c r="A4" s="4"/>
      <c r="B4" s="148" t="s">
        <v>4</v>
      </c>
      <c r="C4" s="149"/>
      <c r="D4" s="149" t="s">
        <v>5</v>
      </c>
      <c r="E4" s="149" t="s">
        <v>6</v>
      </c>
      <c r="F4" s="149" t="s">
        <v>61</v>
      </c>
      <c r="G4" s="150" t="s">
        <v>8</v>
      </c>
      <c r="H4" s="150" t="s">
        <v>9</v>
      </c>
      <c r="I4" s="151" t="s">
        <v>10</v>
      </c>
      <c r="J4" s="152" t="s">
        <v>11</v>
      </c>
      <c r="K4" s="152" t="s">
        <v>12</v>
      </c>
    </row>
    <row r="5" spans="1:11" s="7" customFormat="1" ht="14.1" customHeight="1" thickBot="1">
      <c r="A5" s="6"/>
      <c r="B5" s="132" t="s">
        <v>13</v>
      </c>
      <c r="C5" s="168"/>
      <c r="D5" s="133"/>
      <c r="E5" s="133"/>
      <c r="F5" s="133"/>
      <c r="G5" s="134"/>
      <c r="H5" s="134"/>
      <c r="I5" s="135"/>
      <c r="J5" s="136"/>
      <c r="K5" s="136"/>
    </row>
    <row r="6" spans="1:11" ht="14.1" customHeight="1" thickBot="1">
      <c r="B6" s="140" t="s">
        <v>14</v>
      </c>
      <c r="C6" s="169"/>
      <c r="D6" s="141"/>
      <c r="E6" s="141"/>
      <c r="F6" s="141"/>
      <c r="G6" s="142"/>
      <c r="H6" s="142"/>
      <c r="I6" s="143"/>
      <c r="J6" s="144"/>
      <c r="K6" s="144"/>
    </row>
    <row r="7" spans="1:11" ht="14.1" customHeight="1">
      <c r="B7" s="105" t="s">
        <v>15</v>
      </c>
      <c r="D7" s="8" t="s">
        <v>16</v>
      </c>
      <c r="E7" s="8" t="s">
        <v>17</v>
      </c>
      <c r="F7" s="8" t="s">
        <v>18</v>
      </c>
      <c r="G7" s="158">
        <v>2.5000000000000001E-2</v>
      </c>
      <c r="H7" s="9">
        <f>((G7*2266)/140780)</f>
        <v>4.0240090922005972E-4</v>
      </c>
      <c r="I7" s="9">
        <f>((G7*2266)/140780)</f>
        <v>4.0240090922005972E-4</v>
      </c>
      <c r="J7" s="106" t="s">
        <v>19</v>
      </c>
      <c r="K7" s="106" t="s">
        <v>20</v>
      </c>
    </row>
    <row r="8" spans="1:11" ht="14.1" customHeight="1" thickBot="1">
      <c r="B8" s="105" t="s">
        <v>21</v>
      </c>
      <c r="D8" s="8" t="s">
        <v>16</v>
      </c>
      <c r="E8" s="8" t="s">
        <v>17</v>
      </c>
      <c r="F8" s="8" t="s">
        <v>18</v>
      </c>
      <c r="G8" s="158">
        <v>7.4999999999999997E-2</v>
      </c>
      <c r="H8" s="9">
        <f>((G8*2266)/140780)</f>
        <v>1.207202727660179E-3</v>
      </c>
      <c r="I8" s="9">
        <f>((G8*2266)/140780)</f>
        <v>1.207202727660179E-3</v>
      </c>
      <c r="J8" s="106" t="s">
        <v>19</v>
      </c>
      <c r="K8" s="106" t="s">
        <v>20</v>
      </c>
    </row>
    <row r="9" spans="1:11" ht="14.1" customHeight="1" thickBot="1">
      <c r="B9" s="145" t="s">
        <v>23</v>
      </c>
      <c r="C9" s="170"/>
      <c r="D9" s="146"/>
      <c r="E9" s="146"/>
      <c r="F9" s="146"/>
      <c r="G9" s="161"/>
      <c r="H9" s="161"/>
      <c r="I9" s="151"/>
      <c r="J9" s="147"/>
      <c r="K9" s="147"/>
    </row>
    <row r="10" spans="1:11" ht="14.1" customHeight="1" thickBot="1">
      <c r="B10" s="140" t="s">
        <v>14</v>
      </c>
      <c r="C10" s="169"/>
      <c r="D10" s="141"/>
      <c r="E10" s="141"/>
      <c r="F10" s="141"/>
      <c r="G10" s="159"/>
      <c r="H10" s="159"/>
      <c r="I10" s="160"/>
      <c r="J10" s="144"/>
      <c r="K10" s="144"/>
    </row>
    <row r="11" spans="1:11" ht="14.1" customHeight="1" thickBot="1">
      <c r="B11" s="105" t="s">
        <v>24</v>
      </c>
      <c r="D11" s="131" t="s">
        <v>16</v>
      </c>
      <c r="E11" s="8" t="s">
        <v>25</v>
      </c>
      <c r="F11" s="8" t="s">
        <v>18</v>
      </c>
      <c r="G11" s="163">
        <v>0.05</v>
      </c>
      <c r="H11" s="9">
        <f>((G11* (246))/140780)</f>
        <v>8.7370365108680213E-5</v>
      </c>
      <c r="I11" s="9">
        <f>((G11*246/140780))</f>
        <v>8.7370365108680213E-5</v>
      </c>
      <c r="J11" s="106" t="s">
        <v>26</v>
      </c>
      <c r="K11" s="177" t="s">
        <v>27</v>
      </c>
    </row>
    <row r="12" spans="1:11" ht="14.1" customHeight="1" thickBot="1">
      <c r="B12" s="155" t="s">
        <v>28</v>
      </c>
      <c r="C12" s="7"/>
      <c r="D12" s="156" t="s">
        <v>16</v>
      </c>
      <c r="E12" s="157" t="s">
        <v>25</v>
      </c>
      <c r="F12" s="157" t="s">
        <v>18</v>
      </c>
      <c r="G12" s="162">
        <v>0.95</v>
      </c>
      <c r="H12" s="9">
        <f>((G12*(96647+10044+19879)/129082))</f>
        <v>0.93151252692087205</v>
      </c>
      <c r="I12" s="9">
        <f>(96647)/140780</f>
        <v>0.68651086802102568</v>
      </c>
      <c r="J12" s="106" t="s">
        <v>26</v>
      </c>
      <c r="K12" s="177" t="s">
        <v>27</v>
      </c>
    </row>
    <row r="13" spans="1:11" ht="14.1" customHeight="1" thickBot="1">
      <c r="B13" s="130" t="s">
        <v>29</v>
      </c>
      <c r="C13" s="6"/>
      <c r="D13" s="8" t="s">
        <v>16</v>
      </c>
      <c r="E13" s="8" t="s">
        <v>25</v>
      </c>
      <c r="F13" s="8" t="s">
        <v>18</v>
      </c>
      <c r="G13" s="162">
        <v>0.1</v>
      </c>
      <c r="H13" s="9">
        <f>((G11* (246))/140780)</f>
        <v>8.7370365108680213E-5</v>
      </c>
      <c r="I13" s="9">
        <f>((G13* 8675)/140780)</f>
        <v>6.1620968887626084E-3</v>
      </c>
      <c r="J13" s="178" t="s">
        <v>30</v>
      </c>
      <c r="K13" s="177" t="s">
        <v>27</v>
      </c>
    </row>
    <row r="14" spans="1:11" ht="14.1" customHeight="1" thickBot="1">
      <c r="B14" s="105" t="s">
        <v>31</v>
      </c>
      <c r="D14" s="8" t="s">
        <v>16</v>
      </c>
      <c r="E14" s="8" t="s">
        <v>25</v>
      </c>
      <c r="F14" s="8" t="s">
        <v>18</v>
      </c>
      <c r="G14" s="162">
        <v>0.05</v>
      </c>
      <c r="H14" s="9">
        <f>(G14*2785)/140780</f>
        <v>9.8913197897428605E-4</v>
      </c>
      <c r="I14" s="9">
        <f>H14</f>
        <v>9.8913197897428605E-4</v>
      </c>
      <c r="J14" s="178" t="s">
        <v>32</v>
      </c>
      <c r="K14" s="177" t="s">
        <v>27</v>
      </c>
    </row>
    <row r="15" spans="1:11" ht="14.1" customHeight="1" thickBot="1">
      <c r="B15" s="105" t="s">
        <v>33</v>
      </c>
      <c r="D15" s="8" t="s">
        <v>16</v>
      </c>
      <c r="E15" s="8" t="s">
        <v>25</v>
      </c>
      <c r="F15" s="8" t="s">
        <v>18</v>
      </c>
      <c r="G15" s="162">
        <v>0.1</v>
      </c>
      <c r="H15" s="9">
        <f>(246)/129082</f>
        <v>1.9057653274662618E-3</v>
      </c>
      <c r="I15" s="9">
        <f>(2785)/140780</f>
        <v>1.9782639579485721E-2</v>
      </c>
      <c r="J15" s="106" t="s">
        <v>26</v>
      </c>
      <c r="K15" s="177" t="s">
        <v>27</v>
      </c>
    </row>
    <row r="16" spans="1:11" ht="14.1" customHeight="1" thickBot="1">
      <c r="B16" s="137" t="s">
        <v>34</v>
      </c>
      <c r="C16" s="171"/>
      <c r="D16" s="138"/>
      <c r="E16" s="138"/>
      <c r="F16" s="138"/>
      <c r="G16" s="164"/>
      <c r="H16" s="164"/>
      <c r="I16" s="165"/>
      <c r="J16" s="139"/>
      <c r="K16" s="139"/>
    </row>
    <row r="17" spans="1:11" ht="14.1" customHeight="1" thickBot="1">
      <c r="A17" s="2"/>
      <c r="B17" s="140" t="s">
        <v>14</v>
      </c>
      <c r="C17" s="169"/>
      <c r="D17" s="141"/>
      <c r="E17" s="141"/>
      <c r="F17" s="141"/>
      <c r="G17" s="159"/>
      <c r="H17" s="159"/>
      <c r="I17" s="160"/>
      <c r="J17" s="144"/>
      <c r="K17" s="144"/>
    </row>
    <row r="18" spans="1:11" ht="14.1" customHeight="1" thickBot="1">
      <c r="B18" s="105" t="s">
        <v>35</v>
      </c>
      <c r="D18" s="8" t="s">
        <v>16</v>
      </c>
      <c r="E18" s="9" t="s">
        <v>36</v>
      </c>
      <c r="F18" s="8" t="s">
        <v>37</v>
      </c>
      <c r="G18" s="158">
        <v>0.96</v>
      </c>
      <c r="H18" s="9">
        <f>((G18*1725)/10400)</f>
        <v>0.15923076923076923</v>
      </c>
      <c r="I18" s="9">
        <f t="shared" ref="I18" si="0">((G18*18470)/163135)</f>
        <v>0.10869034848438411</v>
      </c>
      <c r="J18" s="106" t="s">
        <v>38</v>
      </c>
      <c r="K18" s="177" t="s">
        <v>27</v>
      </c>
    </row>
    <row r="19" spans="1:11" ht="14.1" customHeight="1" thickBot="1">
      <c r="B19" s="105" t="s">
        <v>39</v>
      </c>
      <c r="C19" s="1" t="s">
        <v>40</v>
      </c>
      <c r="D19" s="8" t="s">
        <v>16</v>
      </c>
      <c r="E19" s="9" t="s">
        <v>36</v>
      </c>
      <c r="F19" s="8" t="s">
        <v>37</v>
      </c>
      <c r="G19" s="158">
        <v>2.5000000000000001E-2</v>
      </c>
      <c r="H19" s="9">
        <f>G19</f>
        <v>2.5000000000000001E-2</v>
      </c>
      <c r="I19" s="9">
        <f>((G19*18470)/140780)</f>
        <v>3.2799403324335844E-3</v>
      </c>
      <c r="J19" s="106" t="s">
        <v>19</v>
      </c>
      <c r="K19" s="177" t="s">
        <v>27</v>
      </c>
    </row>
    <row r="20" spans="1:11" ht="14.1" customHeight="1" thickBot="1">
      <c r="B20" s="105" t="s">
        <v>41</v>
      </c>
      <c r="D20" s="8" t="s">
        <v>16</v>
      </c>
      <c r="E20" s="9" t="s">
        <v>36</v>
      </c>
      <c r="F20" s="8" t="s">
        <v>37</v>
      </c>
      <c r="G20" s="158">
        <v>2.5000000000000001E-2</v>
      </c>
      <c r="H20" s="158">
        <f>G20</f>
        <v>2.5000000000000001E-2</v>
      </c>
      <c r="I20" s="158">
        <f>(H20*331.5)/163577</f>
        <v>5.0664213184005084E-5</v>
      </c>
      <c r="J20" s="106" t="s">
        <v>19</v>
      </c>
      <c r="K20" s="177" t="s">
        <v>27</v>
      </c>
    </row>
    <row r="21" spans="1:11" ht="14.1" customHeight="1" thickBot="1">
      <c r="B21" s="137" t="s">
        <v>42</v>
      </c>
      <c r="C21" s="171"/>
      <c r="D21" s="138"/>
      <c r="E21" s="138"/>
      <c r="F21" s="138"/>
      <c r="G21" s="164"/>
      <c r="H21" s="164"/>
      <c r="I21" s="165"/>
      <c r="J21" s="139"/>
      <c r="K21" s="139"/>
    </row>
    <row r="22" spans="1:11" ht="14.1" customHeight="1" thickBot="1">
      <c r="A22" s="2"/>
      <c r="B22" s="140" t="s">
        <v>14</v>
      </c>
      <c r="C22" s="169"/>
      <c r="D22" s="141"/>
      <c r="E22" s="141"/>
      <c r="F22" s="141"/>
      <c r="G22" s="159"/>
      <c r="H22" s="159"/>
      <c r="I22" s="160"/>
      <c r="J22" s="144"/>
      <c r="K22" s="144"/>
    </row>
    <row r="23" spans="1:11" ht="14.1" customHeight="1" thickBot="1">
      <c r="B23" s="105" t="s">
        <v>43</v>
      </c>
      <c r="D23" s="8" t="s">
        <v>16</v>
      </c>
      <c r="E23" s="8" t="s">
        <v>44</v>
      </c>
      <c r="F23" s="8" t="s">
        <v>45</v>
      </c>
      <c r="G23" s="158">
        <v>0.2</v>
      </c>
      <c r="H23" s="9">
        <f>((G23*831)/ 1015)</f>
        <v>0.16374384236453204</v>
      </c>
      <c r="I23" s="9">
        <f>((G23*831)/163135)</f>
        <v>1.0187881202684895E-3</v>
      </c>
      <c r="J23" s="106" t="s">
        <v>46</v>
      </c>
      <c r="K23" s="177" t="s">
        <v>27</v>
      </c>
    </row>
    <row r="24" spans="1:11" ht="15" thickBot="1">
      <c r="B24" s="172" t="s">
        <v>47</v>
      </c>
      <c r="C24" s="173"/>
      <c r="D24" s="174" t="s">
        <v>16</v>
      </c>
      <c r="E24" s="174" t="s">
        <v>44</v>
      </c>
      <c r="F24" s="174" t="s">
        <v>45</v>
      </c>
      <c r="G24" s="175">
        <v>0.15</v>
      </c>
      <c r="H24" s="176">
        <f>((G24*831)/ 1015)</f>
        <v>0.12280788177339901</v>
      </c>
      <c r="I24" s="176">
        <f>((G24*831)/163135)</f>
        <v>7.6409109020136694E-4</v>
      </c>
      <c r="J24" s="177" t="s">
        <v>48</v>
      </c>
      <c r="K24" s="177" t="s">
        <v>27</v>
      </c>
    </row>
    <row r="25" spans="1:11" ht="15" thickBot="1">
      <c r="B25" s="145" t="s">
        <v>49</v>
      </c>
      <c r="C25" s="170"/>
      <c r="D25" s="146"/>
      <c r="E25" s="146"/>
      <c r="F25" s="146"/>
      <c r="G25" s="161"/>
      <c r="H25" s="161"/>
      <c r="I25" s="151"/>
      <c r="J25" s="147"/>
      <c r="K25" s="147"/>
    </row>
    <row r="26" spans="1:11" ht="15" thickBot="1">
      <c r="B26" s="140" t="s">
        <v>14</v>
      </c>
      <c r="C26" s="169"/>
      <c r="D26" s="141"/>
      <c r="E26" s="141"/>
      <c r="F26" s="141"/>
      <c r="G26" s="159"/>
      <c r="H26" s="159"/>
      <c r="I26" s="160"/>
      <c r="J26" s="144"/>
      <c r="K26" s="144"/>
    </row>
    <row r="27" spans="1:11">
      <c r="B27" s="188" t="s">
        <v>50</v>
      </c>
      <c r="C27" s="189"/>
      <c r="D27" s="190" t="s">
        <v>16</v>
      </c>
      <c r="E27" s="191" t="s">
        <v>25</v>
      </c>
      <c r="F27" s="192" t="s">
        <v>51</v>
      </c>
      <c r="G27" s="193" t="s">
        <v>52</v>
      </c>
      <c r="H27" s="194"/>
      <c r="I27" s="194"/>
      <c r="J27" s="195" t="s">
        <v>53</v>
      </c>
      <c r="K27" s="195" t="s">
        <v>20</v>
      </c>
    </row>
    <row r="28" spans="1:11" ht="13.5" customHeight="1">
      <c r="B28" s="155" t="s">
        <v>54</v>
      </c>
      <c r="C28" s="7"/>
      <c r="D28" s="156" t="s">
        <v>16</v>
      </c>
      <c r="E28" s="157" t="s">
        <v>25</v>
      </c>
      <c r="F28" s="157" t="s">
        <v>51</v>
      </c>
      <c r="G28" s="158" t="s">
        <v>52</v>
      </c>
      <c r="H28" s="9"/>
      <c r="I28" s="9"/>
      <c r="J28" s="106" t="s">
        <v>55</v>
      </c>
      <c r="K28" s="106" t="s">
        <v>20</v>
      </c>
    </row>
    <row r="29" spans="1:11">
      <c r="B29" s="130" t="s">
        <v>56</v>
      </c>
      <c r="C29" s="6"/>
      <c r="D29" s="8" t="s">
        <v>57</v>
      </c>
      <c r="E29" s="8" t="s">
        <v>25</v>
      </c>
      <c r="F29" s="157" t="s">
        <v>51</v>
      </c>
      <c r="G29" s="158" t="s">
        <v>52</v>
      </c>
      <c r="H29" s="9"/>
      <c r="I29" s="9"/>
      <c r="J29" s="178" t="s">
        <v>58</v>
      </c>
      <c r="K29" s="106" t="s">
        <v>20</v>
      </c>
    </row>
    <row r="30" spans="1:11" ht="15" thickBot="1">
      <c r="B30" s="172" t="s">
        <v>59</v>
      </c>
      <c r="C30" s="173"/>
      <c r="D30" s="174" t="s">
        <v>16</v>
      </c>
      <c r="E30" s="174" t="s">
        <v>25</v>
      </c>
      <c r="F30" s="185" t="s">
        <v>51</v>
      </c>
      <c r="G30" s="175" t="s">
        <v>52</v>
      </c>
      <c r="H30" s="176"/>
      <c r="I30" s="176"/>
      <c r="J30" s="196" t="s">
        <v>58</v>
      </c>
      <c r="K30" s="177" t="s">
        <v>20</v>
      </c>
    </row>
    <row r="31" spans="1:11">
      <c r="D31" s="8"/>
      <c r="E31" s="8"/>
      <c r="F31" s="8"/>
      <c r="G31" s="162"/>
      <c r="H31" s="9"/>
      <c r="I31" s="9"/>
      <c r="K31" s="1"/>
    </row>
    <row r="32" spans="1:11">
      <c r="D32" s="167"/>
      <c r="E32" s="154"/>
    </row>
    <row r="33" spans="2:7">
      <c r="B33" s="2"/>
      <c r="C33" s="2"/>
      <c r="D33" s="166"/>
      <c r="E33" s="154"/>
    </row>
    <row r="34" spans="2:7">
      <c r="B34" s="2"/>
      <c r="C34" s="2"/>
      <c r="E34" s="154"/>
    </row>
    <row r="35" spans="2:7">
      <c r="D35" s="153"/>
      <c r="E35" s="154"/>
    </row>
    <row r="36" spans="2:7">
      <c r="D36" s="166"/>
      <c r="E36" s="154"/>
    </row>
    <row r="37" spans="2:7">
      <c r="D37" s="8"/>
      <c r="E37" s="8"/>
      <c r="F37" s="8"/>
      <c r="G37" s="158"/>
    </row>
    <row r="38" spans="2:7">
      <c r="D38" s="8"/>
      <c r="E38" s="179" t="s">
        <v>12</v>
      </c>
      <c r="F38" s="179" t="s">
        <v>62</v>
      </c>
      <c r="G38" s="158"/>
    </row>
    <row r="39" spans="2:7">
      <c r="D39" s="180" t="s">
        <v>63</v>
      </c>
      <c r="E39" s="181"/>
      <c r="F39" s="183">
        <v>0.7</v>
      </c>
      <c r="G39" s="129"/>
    </row>
    <row r="40" spans="2:7">
      <c r="D40" s="180" t="s">
        <v>18</v>
      </c>
      <c r="E40" s="182">
        <f>SUM(H7:H15)</f>
        <v>0.93619176859441011</v>
      </c>
      <c r="F40" s="183">
        <v>0.59</v>
      </c>
      <c r="G40" s="129"/>
    </row>
    <row r="41" spans="2:7">
      <c r="D41" s="180" t="s">
        <v>37</v>
      </c>
      <c r="E41" s="183">
        <f>SUM(H18:H20)</f>
        <v>0.20923076923076922</v>
      </c>
      <c r="F41" s="183">
        <v>0.12</v>
      </c>
      <c r="G41" s="129"/>
    </row>
    <row r="42" spans="2:7">
      <c r="D42" s="180" t="s">
        <v>45</v>
      </c>
      <c r="E42" s="183">
        <f>SUM(H23:H24)</f>
        <v>0.28655172413793106</v>
      </c>
      <c r="F42" s="184"/>
    </row>
    <row r="43" spans="2:7">
      <c r="D43" s="180" t="s">
        <v>51</v>
      </c>
      <c r="E43" s="183"/>
      <c r="F43" s="186">
        <v>0.3</v>
      </c>
    </row>
    <row r="44" spans="2:7">
      <c r="D44" s="180" t="s">
        <v>64</v>
      </c>
      <c r="E44" s="183">
        <f>SUM(I7:I24)</f>
        <v>0.82894554271070864</v>
      </c>
      <c r="F44" s="184"/>
    </row>
    <row r="45" spans="2:7">
      <c r="E45" s="154"/>
    </row>
    <row r="46" spans="2:7">
      <c r="D46" s="166"/>
      <c r="E46" s="154"/>
    </row>
    <row r="47" spans="2:7">
      <c r="D47" s="166"/>
      <c r="E47" s="154"/>
    </row>
    <row r="48" spans="2:7">
      <c r="D48" s="166"/>
      <c r="E48" s="154"/>
    </row>
  </sheetData>
  <autoFilter ref="B4:F31" xr:uid="{00000000-0009-0000-0000-000000000000}">
    <sortState xmlns:xlrd2="http://schemas.microsoft.com/office/spreadsheetml/2017/richdata2" ref="B10:I15">
      <sortCondition ref="F9:F15"/>
    </sortState>
  </autoFilter>
  <mergeCells count="1">
    <mergeCell ref="B2:D2"/>
  </mergeCells>
  <phoneticPr fontId="37" type="noConversion"/>
  <pageMargins left="0.7" right="0.7" top="0.75" bottom="0.75" header="0.3" footer="0.3"/>
  <pageSetup paperSize="9" orientation="portrait" horizontalDpi="4294967292" verticalDpi="4294967292"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1"/>
  <sheetViews>
    <sheetView showGridLines="0" zoomScale="90" zoomScaleNormal="90" zoomScalePageLayoutView="90" workbookViewId="0">
      <selection activeCell="C2" sqref="C2"/>
    </sheetView>
  </sheetViews>
  <sheetFormatPr defaultColWidth="8.7109375" defaultRowHeight="14.25"/>
  <cols>
    <col min="1" max="1" width="8.7109375" style="6"/>
    <col min="2" max="2" width="61.7109375" style="10" customWidth="1"/>
    <col min="3" max="3" width="98" style="11" customWidth="1"/>
    <col min="4" max="4" width="82.28515625" style="6" customWidth="1"/>
    <col min="5" max="16384" width="8.7109375" style="6"/>
  </cols>
  <sheetData>
    <row r="1" spans="2:6" ht="39.950000000000003" customHeight="1"/>
    <row r="2" spans="2:6" ht="39.950000000000003" customHeight="1">
      <c r="B2" s="12" t="s">
        <v>65</v>
      </c>
    </row>
    <row r="3" spans="2:6" ht="15" thickBot="1">
      <c r="B3" s="13"/>
      <c r="C3" s="14"/>
      <c r="D3" s="15"/>
    </row>
    <row r="4" spans="2:6" s="16" customFormat="1" ht="15.75" thickBot="1">
      <c r="B4" s="94" t="s">
        <v>66</v>
      </c>
      <c r="C4" s="95" t="s">
        <v>67</v>
      </c>
      <c r="D4" s="96" t="s">
        <v>68</v>
      </c>
    </row>
    <row r="5" spans="2:6" ht="15" thickBot="1">
      <c r="B5" s="97" t="s">
        <v>69</v>
      </c>
      <c r="C5" s="98"/>
      <c r="D5" s="99"/>
      <c r="E5" s="18"/>
      <c r="F5" s="18"/>
    </row>
    <row r="6" spans="2:6" ht="43.5" thickBot="1">
      <c r="B6" s="124" t="s">
        <v>70</v>
      </c>
      <c r="C6" s="19" t="s">
        <v>71</v>
      </c>
      <c r="D6" s="20"/>
    </row>
    <row r="7" spans="2:6" ht="57.75" thickBot="1">
      <c r="B7" s="21" t="s">
        <v>72</v>
      </c>
      <c r="C7" s="22" t="s">
        <v>73</v>
      </c>
      <c r="D7" s="23" t="s">
        <v>74</v>
      </c>
    </row>
    <row r="8" spans="2:6" ht="30" customHeight="1">
      <c r="B8" s="234" t="s">
        <v>75</v>
      </c>
      <c r="C8" s="24" t="s">
        <v>76</v>
      </c>
      <c r="D8" s="25"/>
    </row>
    <row r="9" spans="2:6" ht="42.75">
      <c r="B9" s="235"/>
      <c r="C9" s="26" t="s">
        <v>77</v>
      </c>
      <c r="D9" s="27"/>
    </row>
    <row r="10" spans="2:6">
      <c r="B10" s="235"/>
      <c r="C10" s="26" t="s">
        <v>78</v>
      </c>
      <c r="D10" s="27"/>
    </row>
    <row r="11" spans="2:6" ht="15" thickBot="1">
      <c r="B11" s="236"/>
      <c r="C11" s="28" t="s">
        <v>79</v>
      </c>
      <c r="D11" s="29"/>
    </row>
    <row r="12" spans="2:6">
      <c r="B12" s="237" t="s">
        <v>80</v>
      </c>
      <c r="C12" s="30" t="s">
        <v>81</v>
      </c>
      <c r="D12" s="31"/>
    </row>
    <row r="13" spans="2:6" ht="15" thickBot="1">
      <c r="B13" s="239"/>
      <c r="C13" s="32" t="s">
        <v>82</v>
      </c>
      <c r="D13" s="33"/>
    </row>
    <row r="14" spans="2:6" ht="43.5" thickBot="1">
      <c r="B14" s="34" t="s">
        <v>83</v>
      </c>
      <c r="C14" s="35"/>
      <c r="D14" s="36"/>
    </row>
    <row r="15" spans="2:6" ht="29.25" thickBot="1">
      <c r="B15" s="21" t="s">
        <v>84</v>
      </c>
      <c r="C15" s="22"/>
      <c r="D15" s="23"/>
    </row>
    <row r="16" spans="2:6" ht="72" thickBot="1">
      <c r="B16" s="34" t="s">
        <v>85</v>
      </c>
      <c r="C16" s="35"/>
      <c r="D16" s="36"/>
    </row>
    <row r="17" spans="2:4" ht="100.5" thickBot="1">
      <c r="B17" s="125" t="s">
        <v>86</v>
      </c>
      <c r="C17" s="22" t="s">
        <v>87</v>
      </c>
      <c r="D17" s="23"/>
    </row>
    <row r="18" spans="2:4">
      <c r="B18" s="234" t="s">
        <v>88</v>
      </c>
      <c r="C18" s="37" t="s">
        <v>89</v>
      </c>
      <c r="D18" s="25"/>
    </row>
    <row r="19" spans="2:4">
      <c r="B19" s="235"/>
      <c r="C19" s="38" t="s">
        <v>90</v>
      </c>
      <c r="D19" s="39"/>
    </row>
    <row r="20" spans="2:4">
      <c r="B20" s="235"/>
      <c r="C20" s="38" t="s">
        <v>91</v>
      </c>
      <c r="D20" s="39"/>
    </row>
    <row r="21" spans="2:4" ht="28.5">
      <c r="B21" s="235"/>
      <c r="C21" s="38" t="s">
        <v>92</v>
      </c>
      <c r="D21" s="39"/>
    </row>
    <row r="22" spans="2:4" ht="28.5">
      <c r="B22" s="235"/>
      <c r="C22" s="38" t="s">
        <v>93</v>
      </c>
      <c r="D22" s="39"/>
    </row>
    <row r="23" spans="2:4" ht="15" thickBot="1">
      <c r="B23" s="236"/>
      <c r="C23" s="40" t="s">
        <v>94</v>
      </c>
      <c r="D23" s="41"/>
    </row>
    <row r="24" spans="2:4" ht="45.75">
      <c r="B24" s="237" t="s">
        <v>95</v>
      </c>
      <c r="C24" s="42" t="s">
        <v>96</v>
      </c>
      <c r="D24" s="43" t="s">
        <v>97</v>
      </c>
    </row>
    <row r="25" spans="2:4">
      <c r="B25" s="238"/>
      <c r="C25" s="44" t="s">
        <v>98</v>
      </c>
      <c r="D25" s="45"/>
    </row>
    <row r="26" spans="2:4" ht="28.5">
      <c r="B26" s="238"/>
      <c r="C26" s="44" t="s">
        <v>99</v>
      </c>
      <c r="D26" s="45"/>
    </row>
    <row r="27" spans="2:4">
      <c r="B27" s="238"/>
      <c r="C27" s="44" t="s">
        <v>100</v>
      </c>
      <c r="D27" s="45"/>
    </row>
    <row r="28" spans="2:4" ht="42.75">
      <c r="B28" s="238"/>
      <c r="C28" s="44" t="s">
        <v>101</v>
      </c>
      <c r="D28" s="45"/>
    </row>
    <row r="29" spans="2:4">
      <c r="B29" s="238"/>
      <c r="C29" s="44" t="s">
        <v>102</v>
      </c>
      <c r="D29" s="45"/>
    </row>
    <row r="30" spans="2:4" ht="17.25">
      <c r="B30" s="238"/>
      <c r="C30" s="44" t="s">
        <v>103</v>
      </c>
      <c r="D30" s="45"/>
    </row>
    <row r="31" spans="2:4" ht="17.25">
      <c r="B31" s="238"/>
      <c r="C31" s="44" t="s">
        <v>104</v>
      </c>
      <c r="D31" s="46" t="s">
        <v>105</v>
      </c>
    </row>
    <row r="32" spans="2:4" ht="28.5">
      <c r="B32" s="238"/>
      <c r="C32" s="44" t="s">
        <v>106</v>
      </c>
      <c r="D32" s="45"/>
    </row>
    <row r="33" spans="2:4">
      <c r="B33" s="238"/>
      <c r="C33" s="44" t="s">
        <v>107</v>
      </c>
      <c r="D33" s="45"/>
    </row>
    <row r="34" spans="2:4" ht="15" thickBot="1">
      <c r="B34" s="238"/>
      <c r="C34" s="47" t="s">
        <v>108</v>
      </c>
      <c r="D34" s="48"/>
    </row>
    <row r="35" spans="2:4" ht="29.25" thickBot="1">
      <c r="B35" s="49" t="s">
        <v>109</v>
      </c>
      <c r="C35" s="50" t="s">
        <v>110</v>
      </c>
      <c r="D35" s="51"/>
    </row>
    <row r="36" spans="2:4" ht="15" thickBot="1">
      <c r="B36" s="52"/>
      <c r="C36" s="53"/>
      <c r="D36" s="54"/>
    </row>
    <row r="37" spans="2:4" ht="15" thickBot="1">
      <c r="B37" s="55" t="s">
        <v>111</v>
      </c>
      <c r="C37" s="56" t="s">
        <v>112</v>
      </c>
      <c r="D37" s="17"/>
    </row>
    <row r="38" spans="2:4" ht="57.75" thickBot="1">
      <c r="B38" s="121" t="s">
        <v>70</v>
      </c>
      <c r="C38" s="57" t="s">
        <v>113</v>
      </c>
      <c r="D38" s="58" t="s">
        <v>114</v>
      </c>
    </row>
    <row r="39" spans="2:4" ht="42.75">
      <c r="B39" s="240" t="s">
        <v>115</v>
      </c>
      <c r="C39" s="42" t="s">
        <v>116</v>
      </c>
      <c r="D39" s="59" t="s">
        <v>117</v>
      </c>
    </row>
    <row r="40" spans="2:4" ht="42.75">
      <c r="B40" s="241"/>
      <c r="C40" s="60" t="s">
        <v>118</v>
      </c>
      <c r="D40" s="45"/>
    </row>
    <row r="41" spans="2:4" ht="28.5">
      <c r="B41" s="241"/>
      <c r="C41" s="44" t="s">
        <v>119</v>
      </c>
      <c r="D41" s="45"/>
    </row>
    <row r="42" spans="2:4">
      <c r="B42" s="241"/>
      <c r="C42" s="44" t="s">
        <v>120</v>
      </c>
      <c r="D42" s="45"/>
    </row>
    <row r="43" spans="2:4" ht="28.5">
      <c r="B43" s="241"/>
      <c r="C43" s="44" t="s">
        <v>121</v>
      </c>
      <c r="D43" s="45" t="s">
        <v>122</v>
      </c>
    </row>
    <row r="44" spans="2:4" ht="28.5">
      <c r="B44" s="241"/>
      <c r="C44" s="44" t="s">
        <v>123</v>
      </c>
      <c r="D44" s="45" t="s">
        <v>124</v>
      </c>
    </row>
    <row r="45" spans="2:4" ht="42.75">
      <c r="B45" s="241"/>
      <c r="C45" s="44" t="s">
        <v>125</v>
      </c>
      <c r="D45" s="45" t="s">
        <v>126</v>
      </c>
    </row>
    <row r="46" spans="2:4" ht="28.5">
      <c r="B46" s="241"/>
      <c r="C46" s="61" t="s">
        <v>127</v>
      </c>
      <c r="D46" s="62"/>
    </row>
    <row r="47" spans="2:4" ht="57">
      <c r="B47" s="231" t="s">
        <v>128</v>
      </c>
      <c r="C47" s="63" t="s">
        <v>129</v>
      </c>
      <c r="D47" s="64" t="s">
        <v>130</v>
      </c>
    </row>
    <row r="48" spans="2:4" ht="28.5">
      <c r="B48" s="232"/>
      <c r="C48" s="38" t="s">
        <v>131</v>
      </c>
      <c r="D48" s="65"/>
    </row>
    <row r="49" spans="2:4" ht="42.75">
      <c r="B49" s="232"/>
      <c r="C49" s="38" t="s">
        <v>132</v>
      </c>
      <c r="D49" s="65" t="s">
        <v>133</v>
      </c>
    </row>
    <row r="50" spans="2:4" ht="28.5">
      <c r="B50" s="232"/>
      <c r="C50" s="38" t="s">
        <v>134</v>
      </c>
      <c r="D50" s="65" t="s">
        <v>135</v>
      </c>
    </row>
    <row r="51" spans="2:4" ht="15" customHeight="1">
      <c r="B51" s="232"/>
      <c r="C51" s="38" t="s">
        <v>136</v>
      </c>
      <c r="D51" s="65"/>
    </row>
    <row r="52" spans="2:4" ht="42.75">
      <c r="B52" s="232"/>
      <c r="C52" s="38" t="s">
        <v>137</v>
      </c>
      <c r="D52" s="65"/>
    </row>
    <row r="53" spans="2:4" ht="15" customHeight="1">
      <c r="B53" s="232"/>
      <c r="C53" s="122" t="s">
        <v>138</v>
      </c>
      <c r="D53" s="122" t="s">
        <v>139</v>
      </c>
    </row>
    <row r="54" spans="2:4" ht="15" customHeight="1">
      <c r="B54" s="233"/>
      <c r="C54" s="123" t="s">
        <v>140</v>
      </c>
      <c r="D54" s="123" t="s">
        <v>141</v>
      </c>
    </row>
    <row r="55" spans="2:4">
      <c r="B55" s="66"/>
    </row>
    <row r="56" spans="2:4">
      <c r="B56" s="66"/>
    </row>
    <row r="57" spans="2:4">
      <c r="B57" s="67"/>
    </row>
    <row r="58" spans="2:4">
      <c r="B58" s="66"/>
    </row>
    <row r="59" spans="2:4">
      <c r="B59" s="66"/>
    </row>
    <row r="60" spans="2:4">
      <c r="B60" s="66"/>
    </row>
    <row r="61" spans="2:4">
      <c r="B61" s="68"/>
    </row>
    <row r="62" spans="2:4">
      <c r="B62" s="69"/>
      <c r="C62" s="70"/>
    </row>
    <row r="63" spans="2:4">
      <c r="B63" s="68"/>
    </row>
    <row r="64" spans="2:4">
      <c r="B64" s="67"/>
    </row>
    <row r="65" spans="2:3">
      <c r="B65" s="69"/>
      <c r="C65" s="70"/>
    </row>
    <row r="66" spans="2:3">
      <c r="B66" s="71"/>
    </row>
    <row r="67" spans="2:3">
      <c r="B67" s="68"/>
    </row>
    <row r="68" spans="2:3">
      <c r="B68" s="68"/>
    </row>
    <row r="69" spans="2:3">
      <c r="B69" s="69"/>
      <c r="C69" s="70"/>
    </row>
    <row r="70" spans="2:3">
      <c r="B70" s="71"/>
    </row>
    <row r="71" spans="2:3">
      <c r="B71" s="68"/>
    </row>
    <row r="72" spans="2:3">
      <c r="B72" s="71"/>
    </row>
    <row r="73" spans="2:3">
      <c r="B73" s="71"/>
    </row>
    <row r="74" spans="2:3">
      <c r="B74" s="71"/>
    </row>
    <row r="75" spans="2:3">
      <c r="B75" s="71"/>
    </row>
    <row r="76" spans="2:3">
      <c r="B76" s="68"/>
    </row>
    <row r="77" spans="2:3">
      <c r="B77" s="71"/>
    </row>
    <row r="78" spans="2:3">
      <c r="B78" s="68"/>
    </row>
    <row r="79" spans="2:3">
      <c r="B79" s="71"/>
    </row>
    <row r="80" spans="2:3">
      <c r="B80" s="68"/>
    </row>
    <row r="81" spans="2:3">
      <c r="B81" s="71"/>
    </row>
    <row r="82" spans="2:3">
      <c r="B82" s="68"/>
    </row>
    <row r="83" spans="2:3">
      <c r="B83" s="69"/>
      <c r="C83" s="70"/>
    </row>
    <row r="84" spans="2:3">
      <c r="B84" s="71"/>
    </row>
    <row r="85" spans="2:3">
      <c r="B85" s="71"/>
    </row>
    <row r="86" spans="2:3">
      <c r="B86" s="71"/>
    </row>
    <row r="87" spans="2:3">
      <c r="B87" s="71"/>
    </row>
    <row r="88" spans="2:3">
      <c r="B88" s="68"/>
    </row>
    <row r="89" spans="2:3">
      <c r="B89" s="71"/>
    </row>
    <row r="90" spans="2:3">
      <c r="B90" s="68"/>
    </row>
    <row r="91" spans="2:3">
      <c r="B91" s="71"/>
    </row>
    <row r="92" spans="2:3">
      <c r="B92" s="71"/>
    </row>
    <row r="93" spans="2:3">
      <c r="B93" s="72"/>
    </row>
    <row r="94" spans="2:3">
      <c r="B94" s="72"/>
    </row>
    <row r="95" spans="2:3">
      <c r="B95" s="72"/>
    </row>
    <row r="96" spans="2:3">
      <c r="B96" s="72"/>
    </row>
    <row r="97" spans="2:2">
      <c r="B97" s="72"/>
    </row>
    <row r="98" spans="2:2">
      <c r="B98" s="72"/>
    </row>
    <row r="99" spans="2:2">
      <c r="B99" s="72"/>
    </row>
    <row r="100" spans="2:2">
      <c r="B100" s="72"/>
    </row>
    <row r="101" spans="2:2">
      <c r="B101" s="72"/>
    </row>
  </sheetData>
  <mergeCells count="6">
    <mergeCell ref="B47:B54"/>
    <mergeCell ref="B18:B23"/>
    <mergeCell ref="B24:B34"/>
    <mergeCell ref="B8:B11"/>
    <mergeCell ref="B12:B13"/>
    <mergeCell ref="B39:B46"/>
  </mergeCells>
  <pageMargins left="0.7" right="0.7" top="0.75" bottom="0.75" header="0.3" footer="0.3"/>
  <pageSetup paperSize="9"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516"/>
  <sheetViews>
    <sheetView zoomScaleNormal="100" workbookViewId="0">
      <selection activeCell="C4" sqref="C4"/>
    </sheetView>
  </sheetViews>
  <sheetFormatPr defaultColWidth="12.28515625" defaultRowHeight="14.25"/>
  <cols>
    <col min="1" max="1" width="12.28515625" style="11"/>
    <col min="2" max="2" width="70" style="11" customWidth="1"/>
    <col min="3" max="3" width="74.28515625" style="11" customWidth="1"/>
    <col min="4" max="6" width="53.42578125" style="11" customWidth="1"/>
    <col min="7" max="16384" width="12.28515625" style="11"/>
  </cols>
  <sheetData>
    <row r="1" spans="2:3">
      <c r="B1" s="73"/>
    </row>
    <row r="2" spans="2:3">
      <c r="B2" s="74" t="s">
        <v>142</v>
      </c>
    </row>
    <row r="3" spans="2:3">
      <c r="B3" s="74" t="s">
        <v>143</v>
      </c>
    </row>
    <row r="6" spans="2:3" ht="28.5">
      <c r="B6" s="74" t="s">
        <v>144</v>
      </c>
    </row>
    <row r="7" spans="2:3">
      <c r="B7" s="74" t="s">
        <v>145</v>
      </c>
    </row>
    <row r="8" spans="2:3" ht="99.75">
      <c r="B8" s="73" t="s">
        <v>146</v>
      </c>
    </row>
    <row r="9" spans="2:3" ht="28.5">
      <c r="B9" s="73" t="s">
        <v>147</v>
      </c>
    </row>
    <row r="10" spans="2:3">
      <c r="B10" s="74" t="s">
        <v>148</v>
      </c>
    </row>
    <row r="11" spans="2:3">
      <c r="B11" s="73"/>
    </row>
    <row r="12" spans="2:3" ht="29.25" thickBot="1">
      <c r="B12" s="74" t="s">
        <v>149</v>
      </c>
    </row>
    <row r="13" spans="2:3" ht="15" thickBot="1">
      <c r="B13" s="75" t="s">
        <v>150</v>
      </c>
      <c r="C13" s="76" t="s">
        <v>151</v>
      </c>
    </row>
    <row r="14" spans="2:3" ht="15" thickBot="1">
      <c r="B14" s="77" t="s">
        <v>152</v>
      </c>
      <c r="C14" s="78">
        <v>1</v>
      </c>
    </row>
    <row r="15" spans="2:3" ht="15" thickBot="1">
      <c r="B15" s="77" t="s">
        <v>153</v>
      </c>
      <c r="C15" s="78" t="s">
        <v>154</v>
      </c>
    </row>
    <row r="16" spans="2:3" ht="15" thickBot="1">
      <c r="B16" s="77" t="s">
        <v>155</v>
      </c>
      <c r="C16" s="78">
        <v>7</v>
      </c>
    </row>
    <row r="17" spans="2:3" ht="15" thickBot="1">
      <c r="B17" s="77" t="s">
        <v>156</v>
      </c>
      <c r="C17" s="78" t="s">
        <v>157</v>
      </c>
    </row>
    <row r="18" spans="2:3" ht="15" thickBot="1">
      <c r="B18" s="77" t="s">
        <v>158</v>
      </c>
      <c r="C18" s="78" t="s">
        <v>159</v>
      </c>
    </row>
    <row r="19" spans="2:3" ht="15" thickBot="1">
      <c r="B19" s="77" t="s">
        <v>160</v>
      </c>
      <c r="C19" s="78">
        <v>23</v>
      </c>
    </row>
    <row r="20" spans="2:3" ht="15" thickBot="1">
      <c r="B20" s="77" t="s">
        <v>161</v>
      </c>
      <c r="C20" s="78" t="s">
        <v>162</v>
      </c>
    </row>
    <row r="21" spans="2:3" ht="15" thickBot="1">
      <c r="B21" s="77" t="s">
        <v>163</v>
      </c>
      <c r="C21" s="78" t="s">
        <v>164</v>
      </c>
    </row>
    <row r="22" spans="2:3" ht="15" thickBot="1">
      <c r="B22" s="77" t="s">
        <v>165</v>
      </c>
      <c r="C22" s="78">
        <v>36</v>
      </c>
    </row>
    <row r="23" spans="2:3" ht="15" thickBot="1">
      <c r="B23" s="77" t="s">
        <v>166</v>
      </c>
      <c r="C23" s="78">
        <v>39</v>
      </c>
    </row>
    <row r="24" spans="2:3" ht="15" thickBot="1">
      <c r="B24" s="126" t="s">
        <v>167</v>
      </c>
      <c r="C24" s="78"/>
    </row>
    <row r="25" spans="2:3" ht="15" thickBot="1">
      <c r="B25" s="77" t="s">
        <v>168</v>
      </c>
      <c r="C25" s="78">
        <v>16</v>
      </c>
    </row>
    <row r="26" spans="2:3" ht="29.25" thickBot="1">
      <c r="B26" s="77" t="s">
        <v>169</v>
      </c>
      <c r="C26" s="78" t="s">
        <v>170</v>
      </c>
    </row>
    <row r="27" spans="2:3" ht="15" thickBot="1">
      <c r="B27" s="77" t="s">
        <v>171</v>
      </c>
      <c r="C27" s="78" t="s">
        <v>172</v>
      </c>
    </row>
    <row r="28" spans="2:3" ht="15" thickBot="1">
      <c r="B28" s="73"/>
    </row>
    <row r="29" spans="2:3" ht="15" thickBot="1">
      <c r="B29" s="100" t="s">
        <v>173</v>
      </c>
      <c r="C29" s="101" t="s">
        <v>152</v>
      </c>
    </row>
    <row r="30" spans="2:3" ht="15" thickBot="1">
      <c r="B30" s="126" t="s">
        <v>174</v>
      </c>
      <c r="C30" s="78">
        <v>1</v>
      </c>
    </row>
    <row r="31" spans="2:3" ht="15" thickBot="1">
      <c r="B31" s="126" t="s">
        <v>175</v>
      </c>
      <c r="C31" s="102" t="s">
        <v>176</v>
      </c>
    </row>
    <row r="32" spans="2:3" ht="15" thickBot="1">
      <c r="B32" s="126" t="s">
        <v>177</v>
      </c>
      <c r="C32" s="78" t="s">
        <v>178</v>
      </c>
    </row>
    <row r="33" spans="2:3">
      <c r="B33" s="242" t="s">
        <v>179</v>
      </c>
      <c r="C33" s="79" t="s">
        <v>180</v>
      </c>
    </row>
    <row r="34" spans="2:3" ht="15" thickBot="1">
      <c r="B34" s="243"/>
      <c r="C34" s="78" t="s">
        <v>181</v>
      </c>
    </row>
    <row r="35" spans="2:3" ht="15" thickBot="1">
      <c r="B35" s="126" t="s">
        <v>182</v>
      </c>
      <c r="C35" s="78" t="s">
        <v>183</v>
      </c>
    </row>
    <row r="36" spans="2:3" ht="16.5" thickBot="1">
      <c r="B36" s="126" t="s">
        <v>184</v>
      </c>
      <c r="C36" s="78" t="s">
        <v>185</v>
      </c>
    </row>
    <row r="37" spans="2:3" ht="30">
      <c r="B37" s="242" t="s">
        <v>186</v>
      </c>
      <c r="C37" s="79" t="s">
        <v>187</v>
      </c>
    </row>
    <row r="38" spans="2:3" ht="15" thickBot="1">
      <c r="B38" s="243"/>
      <c r="C38" s="78" t="s">
        <v>188</v>
      </c>
    </row>
    <row r="39" spans="2:3" ht="15" thickBot="1">
      <c r="B39" s="126" t="s">
        <v>189</v>
      </c>
      <c r="C39" s="78" t="s">
        <v>183</v>
      </c>
    </row>
    <row r="40" spans="2:3" ht="57.75" thickBot="1">
      <c r="B40" s="126" t="s">
        <v>190</v>
      </c>
      <c r="C40" s="78" t="s">
        <v>191</v>
      </c>
    </row>
    <row r="41" spans="2:3" ht="15" thickBot="1">
      <c r="B41" s="73"/>
    </row>
    <row r="42" spans="2:3" ht="15" thickBot="1">
      <c r="B42" s="100" t="s">
        <v>173</v>
      </c>
      <c r="C42" s="101" t="s">
        <v>153</v>
      </c>
    </row>
    <row r="43" spans="2:3" ht="15" thickBot="1">
      <c r="B43" s="126" t="s">
        <v>174</v>
      </c>
      <c r="C43" s="78">
        <v>2</v>
      </c>
    </row>
    <row r="44" spans="2:3" ht="15" thickBot="1">
      <c r="B44" s="126" t="s">
        <v>175</v>
      </c>
      <c r="C44" s="102" t="s">
        <v>192</v>
      </c>
    </row>
    <row r="45" spans="2:3" ht="29.25" thickBot="1">
      <c r="B45" s="126" t="s">
        <v>177</v>
      </c>
      <c r="C45" s="78" t="s">
        <v>193</v>
      </c>
    </row>
    <row r="46" spans="2:3" ht="15" thickBot="1">
      <c r="B46" s="126" t="s">
        <v>179</v>
      </c>
      <c r="C46" s="78" t="s">
        <v>194</v>
      </c>
    </row>
    <row r="47" spans="2:3" ht="15" thickBot="1">
      <c r="B47" s="126" t="s">
        <v>182</v>
      </c>
      <c r="C47" s="78" t="s">
        <v>183</v>
      </c>
    </row>
    <row r="48" spans="2:3" ht="15" thickBot="1">
      <c r="B48" s="126" t="s">
        <v>184</v>
      </c>
      <c r="C48" s="78" t="s">
        <v>183</v>
      </c>
    </row>
    <row r="49" spans="2:3">
      <c r="B49" s="242" t="s">
        <v>186</v>
      </c>
      <c r="C49" s="79" t="s">
        <v>195</v>
      </c>
    </row>
    <row r="50" spans="2:3" ht="15" thickBot="1">
      <c r="B50" s="243"/>
      <c r="C50" s="78" t="s">
        <v>188</v>
      </c>
    </row>
    <row r="51" spans="2:3" ht="15" thickBot="1">
      <c r="B51" s="126" t="s">
        <v>189</v>
      </c>
      <c r="C51" s="78" t="s">
        <v>183</v>
      </c>
    </row>
    <row r="52" spans="2:3" ht="15" thickBot="1">
      <c r="B52" s="126" t="s">
        <v>190</v>
      </c>
      <c r="C52" s="78" t="s">
        <v>183</v>
      </c>
    </row>
    <row r="53" spans="2:3" ht="15" thickBot="1">
      <c r="B53" s="73"/>
    </row>
    <row r="54" spans="2:3" ht="15" thickBot="1">
      <c r="B54" s="100" t="s">
        <v>173</v>
      </c>
      <c r="C54" s="101" t="s">
        <v>153</v>
      </c>
    </row>
    <row r="55" spans="2:3" ht="15" thickBot="1">
      <c r="B55" s="126" t="s">
        <v>174</v>
      </c>
      <c r="C55" s="78">
        <v>3</v>
      </c>
    </row>
    <row r="56" spans="2:3" ht="29.25" thickBot="1">
      <c r="B56" s="126" t="s">
        <v>175</v>
      </c>
      <c r="C56" s="102" t="s">
        <v>196</v>
      </c>
    </row>
    <row r="57" spans="2:3" ht="15" thickBot="1">
      <c r="B57" s="126" t="s">
        <v>177</v>
      </c>
      <c r="C57" s="78" t="s">
        <v>197</v>
      </c>
    </row>
    <row r="58" spans="2:3" ht="15" thickBot="1">
      <c r="B58" s="126" t="s">
        <v>179</v>
      </c>
      <c r="C58" s="78" t="s">
        <v>198</v>
      </c>
    </row>
    <row r="59" spans="2:3" ht="15" thickBot="1">
      <c r="B59" s="126" t="s">
        <v>182</v>
      </c>
      <c r="C59" s="78" t="s">
        <v>183</v>
      </c>
    </row>
    <row r="60" spans="2:3" ht="16.5" thickBot="1">
      <c r="B60" s="126" t="s">
        <v>184</v>
      </c>
      <c r="C60" s="78" t="s">
        <v>199</v>
      </c>
    </row>
    <row r="61" spans="2:3">
      <c r="B61" s="242" t="s">
        <v>186</v>
      </c>
      <c r="C61" s="79" t="s">
        <v>200</v>
      </c>
    </row>
    <row r="62" spans="2:3" ht="15" thickBot="1">
      <c r="B62" s="243"/>
      <c r="C62" s="78" t="s">
        <v>188</v>
      </c>
    </row>
    <row r="63" spans="2:3" ht="15" thickBot="1">
      <c r="B63" s="126" t="s">
        <v>189</v>
      </c>
      <c r="C63" s="78" t="s">
        <v>183</v>
      </c>
    </row>
    <row r="64" spans="2:3" ht="57.75" thickBot="1">
      <c r="B64" s="126" t="s">
        <v>190</v>
      </c>
      <c r="C64" s="78" t="s">
        <v>191</v>
      </c>
    </row>
    <row r="65" spans="2:3" ht="15" thickBot="1">
      <c r="B65" s="73"/>
    </row>
    <row r="66" spans="2:3" ht="15" thickBot="1">
      <c r="B66" s="100" t="s">
        <v>173</v>
      </c>
      <c r="C66" s="101" t="s">
        <v>153</v>
      </c>
    </row>
    <row r="67" spans="2:3" ht="15" thickBot="1">
      <c r="B67" s="126" t="s">
        <v>174</v>
      </c>
      <c r="C67" s="78">
        <v>4</v>
      </c>
    </row>
    <row r="68" spans="2:3" ht="43.5" thickBot="1">
      <c r="B68" s="126" t="s">
        <v>175</v>
      </c>
      <c r="C68" s="102" t="s">
        <v>201</v>
      </c>
    </row>
    <row r="69" spans="2:3" ht="15" thickBot="1">
      <c r="B69" s="126" t="s">
        <v>177</v>
      </c>
      <c r="C69" s="78" t="s">
        <v>202</v>
      </c>
    </row>
    <row r="70" spans="2:3" ht="15" thickBot="1">
      <c r="B70" s="126" t="s">
        <v>179</v>
      </c>
      <c r="C70" s="78" t="s">
        <v>203</v>
      </c>
    </row>
    <row r="71" spans="2:3" ht="29.25" thickBot="1">
      <c r="B71" s="126" t="s">
        <v>182</v>
      </c>
      <c r="C71" s="78" t="s">
        <v>204</v>
      </c>
    </row>
    <row r="72" spans="2:3" ht="28.5">
      <c r="B72" s="242" t="s">
        <v>184</v>
      </c>
      <c r="C72" s="79" t="s">
        <v>205</v>
      </c>
    </row>
    <row r="73" spans="2:3" ht="28.5">
      <c r="B73" s="244"/>
      <c r="C73" s="79" t="s">
        <v>206</v>
      </c>
    </row>
    <row r="74" spans="2:3" ht="15.75">
      <c r="B74" s="244"/>
      <c r="C74" s="79" t="s">
        <v>207</v>
      </c>
    </row>
    <row r="75" spans="2:3" ht="16.5" thickBot="1">
      <c r="B75" s="243"/>
      <c r="C75" s="78" t="s">
        <v>185</v>
      </c>
    </row>
    <row r="76" spans="2:3">
      <c r="B76" s="242" t="s">
        <v>186</v>
      </c>
      <c r="C76" s="79" t="s">
        <v>195</v>
      </c>
    </row>
    <row r="77" spans="2:3" ht="15" thickBot="1">
      <c r="B77" s="243"/>
      <c r="C77" s="78" t="s">
        <v>188</v>
      </c>
    </row>
    <row r="78" spans="2:3" ht="15" thickBot="1">
      <c r="B78" s="126" t="s">
        <v>189</v>
      </c>
      <c r="C78" s="78" t="s">
        <v>208</v>
      </c>
    </row>
    <row r="79" spans="2:3" ht="57.75" thickBot="1">
      <c r="B79" s="126" t="s">
        <v>190</v>
      </c>
      <c r="C79" s="78" t="s">
        <v>191</v>
      </c>
    </row>
    <row r="80" spans="2:3" ht="15" thickBot="1">
      <c r="B80" s="73"/>
    </row>
    <row r="81" spans="2:3" ht="29.25" thickBot="1">
      <c r="B81" s="100" t="s">
        <v>209</v>
      </c>
      <c r="C81" s="101" t="s">
        <v>169</v>
      </c>
    </row>
    <row r="82" spans="2:3" ht="15" thickBot="1">
      <c r="B82" s="126" t="s">
        <v>174</v>
      </c>
      <c r="C82" s="78">
        <v>5</v>
      </c>
    </row>
    <row r="83" spans="2:3" ht="29.25" thickBot="1">
      <c r="B83" s="126" t="s">
        <v>175</v>
      </c>
      <c r="C83" s="102" t="s">
        <v>210</v>
      </c>
    </row>
    <row r="84" spans="2:3" ht="15" thickBot="1">
      <c r="B84" s="126" t="s">
        <v>177</v>
      </c>
      <c r="C84" s="78" t="s">
        <v>211</v>
      </c>
    </row>
    <row r="85" spans="2:3" ht="29.25" thickBot="1">
      <c r="B85" s="126" t="s">
        <v>179</v>
      </c>
      <c r="C85" s="78" t="s">
        <v>212</v>
      </c>
    </row>
    <row r="86" spans="2:3" ht="29.25" thickBot="1">
      <c r="B86" s="126" t="s">
        <v>182</v>
      </c>
      <c r="C86" s="78" t="s">
        <v>213</v>
      </c>
    </row>
    <row r="87" spans="2:3" ht="15" thickBot="1">
      <c r="B87" s="126" t="s">
        <v>184</v>
      </c>
      <c r="C87" s="78" t="s">
        <v>183</v>
      </c>
    </row>
    <row r="88" spans="2:3">
      <c r="B88" s="242" t="s">
        <v>186</v>
      </c>
      <c r="C88" s="79" t="s">
        <v>195</v>
      </c>
    </row>
    <row r="89" spans="2:3" ht="15" thickBot="1">
      <c r="B89" s="243"/>
      <c r="C89" s="78" t="s">
        <v>188</v>
      </c>
    </row>
    <row r="90" spans="2:3" ht="15" thickBot="1">
      <c r="B90" s="126" t="s">
        <v>189</v>
      </c>
      <c r="C90" s="78" t="s">
        <v>183</v>
      </c>
    </row>
    <row r="91" spans="2:3" ht="15" thickBot="1">
      <c r="B91" s="126" t="s">
        <v>190</v>
      </c>
      <c r="C91" s="78" t="s">
        <v>214</v>
      </c>
    </row>
    <row r="92" spans="2:3" ht="15" thickBot="1">
      <c r="B92" s="73"/>
    </row>
    <row r="93" spans="2:3" ht="29.25" thickBot="1">
      <c r="B93" s="100" t="s">
        <v>209</v>
      </c>
      <c r="C93" s="101" t="s">
        <v>169</v>
      </c>
    </row>
    <row r="94" spans="2:3" ht="15" thickBot="1">
      <c r="B94" s="126" t="s">
        <v>174</v>
      </c>
      <c r="C94" s="78">
        <v>6</v>
      </c>
    </row>
    <row r="95" spans="2:3" ht="29.25" thickBot="1">
      <c r="B95" s="126" t="s">
        <v>175</v>
      </c>
      <c r="C95" s="102" t="s">
        <v>215</v>
      </c>
    </row>
    <row r="96" spans="2:3" ht="15" thickBot="1">
      <c r="B96" s="126" t="s">
        <v>177</v>
      </c>
      <c r="C96" s="78" t="s">
        <v>216</v>
      </c>
    </row>
    <row r="97" spans="2:3" ht="15" thickBot="1">
      <c r="B97" s="126" t="s">
        <v>179</v>
      </c>
      <c r="C97" s="78" t="s">
        <v>217</v>
      </c>
    </row>
    <row r="98" spans="2:3" ht="15" thickBot="1">
      <c r="B98" s="126" t="s">
        <v>182</v>
      </c>
      <c r="C98" s="78" t="s">
        <v>183</v>
      </c>
    </row>
    <row r="99" spans="2:3" ht="16.5" thickBot="1">
      <c r="B99" s="126" t="s">
        <v>184</v>
      </c>
      <c r="C99" s="78" t="s">
        <v>185</v>
      </c>
    </row>
    <row r="100" spans="2:3">
      <c r="B100" s="242" t="s">
        <v>186</v>
      </c>
      <c r="C100" s="79" t="s">
        <v>195</v>
      </c>
    </row>
    <row r="101" spans="2:3" ht="15" thickBot="1">
      <c r="B101" s="243"/>
      <c r="C101" s="78" t="s">
        <v>188</v>
      </c>
    </row>
    <row r="102" spans="2:3" ht="15" thickBot="1">
      <c r="B102" s="126" t="s">
        <v>189</v>
      </c>
      <c r="C102" s="78" t="s">
        <v>183</v>
      </c>
    </row>
    <row r="103" spans="2:3" ht="15" thickBot="1">
      <c r="B103" s="126" t="s">
        <v>190</v>
      </c>
      <c r="C103" s="78" t="s">
        <v>183</v>
      </c>
    </row>
    <row r="104" spans="2:3" ht="15" thickBot="1">
      <c r="B104" s="73"/>
    </row>
    <row r="105" spans="2:3" ht="15" thickBot="1">
      <c r="B105" s="100" t="s">
        <v>173</v>
      </c>
      <c r="C105" s="101" t="s">
        <v>155</v>
      </c>
    </row>
    <row r="106" spans="2:3" ht="15" thickBot="1">
      <c r="B106" s="126" t="s">
        <v>174</v>
      </c>
      <c r="C106" s="78">
        <v>7</v>
      </c>
    </row>
    <row r="107" spans="2:3" ht="29.25" thickBot="1">
      <c r="B107" s="126" t="s">
        <v>175</v>
      </c>
      <c r="C107" s="102" t="s">
        <v>218</v>
      </c>
    </row>
    <row r="108" spans="2:3" ht="15" thickBot="1">
      <c r="B108" s="126" t="s">
        <v>177</v>
      </c>
      <c r="C108" s="78" t="s">
        <v>219</v>
      </c>
    </row>
    <row r="109" spans="2:3" ht="15" thickBot="1">
      <c r="B109" s="126" t="s">
        <v>179</v>
      </c>
      <c r="C109" s="78" t="s">
        <v>220</v>
      </c>
    </row>
    <row r="110" spans="2:3" ht="43.5" thickBot="1">
      <c r="B110" s="126" t="s">
        <v>182</v>
      </c>
      <c r="C110" s="78" t="s">
        <v>221</v>
      </c>
    </row>
    <row r="111" spans="2:3" ht="15.75">
      <c r="B111" s="242" t="s">
        <v>184</v>
      </c>
      <c r="C111" s="79" t="s">
        <v>222</v>
      </c>
    </row>
    <row r="112" spans="2:3" ht="43.5" thickBot="1">
      <c r="B112" s="243"/>
      <c r="C112" s="78" t="s">
        <v>223</v>
      </c>
    </row>
    <row r="113" spans="2:4">
      <c r="B113" s="242" t="s">
        <v>186</v>
      </c>
      <c r="C113" s="79" t="s">
        <v>195</v>
      </c>
    </row>
    <row r="114" spans="2:4" ht="15" thickBot="1">
      <c r="B114" s="243"/>
      <c r="C114" s="78" t="s">
        <v>188</v>
      </c>
    </row>
    <row r="115" spans="2:4" ht="15" thickBot="1">
      <c r="B115" s="126" t="s">
        <v>189</v>
      </c>
      <c r="C115" s="78" t="s">
        <v>183</v>
      </c>
    </row>
    <row r="116" spans="2:4" ht="15" thickBot="1">
      <c r="B116" s="126" t="s">
        <v>190</v>
      </c>
      <c r="C116" s="78" t="s">
        <v>183</v>
      </c>
    </row>
    <row r="117" spans="2:4" ht="15" thickBot="1">
      <c r="B117" s="73"/>
    </row>
    <row r="118" spans="2:4" ht="29.25" thickBot="1">
      <c r="B118" s="100" t="s">
        <v>209</v>
      </c>
      <c r="C118" s="103" t="s">
        <v>169</v>
      </c>
      <c r="D118" s="76"/>
    </row>
    <row r="119" spans="2:4" ht="15" thickBot="1">
      <c r="B119" s="126" t="s">
        <v>174</v>
      </c>
      <c r="C119" s="80">
        <v>8</v>
      </c>
      <c r="D119" s="76"/>
    </row>
    <row r="120" spans="2:4" ht="15" thickBot="1">
      <c r="B120" s="126" t="s">
        <v>175</v>
      </c>
      <c r="C120" s="103" t="s">
        <v>224</v>
      </c>
      <c r="D120" s="76"/>
    </row>
    <row r="121" spans="2:4" ht="15" thickBot="1">
      <c r="B121" s="126" t="s">
        <v>177</v>
      </c>
      <c r="C121" s="80" t="s">
        <v>225</v>
      </c>
      <c r="D121" s="76"/>
    </row>
    <row r="122" spans="2:4" ht="15" thickBot="1">
      <c r="B122" s="77"/>
      <c r="C122" s="80"/>
      <c r="D122" s="76"/>
    </row>
    <row r="123" spans="2:4" ht="43.5" thickBot="1">
      <c r="B123" s="126" t="s">
        <v>179</v>
      </c>
      <c r="C123" s="78" t="s">
        <v>226</v>
      </c>
      <c r="D123" s="78" t="s">
        <v>227</v>
      </c>
    </row>
    <row r="124" spans="2:4" ht="42.75">
      <c r="B124" s="242" t="s">
        <v>182</v>
      </c>
      <c r="C124" s="81" t="s">
        <v>228</v>
      </c>
      <c r="D124" s="82"/>
    </row>
    <row r="125" spans="2:4" ht="15" thickBot="1">
      <c r="B125" s="243"/>
      <c r="C125" s="83" t="s">
        <v>229</v>
      </c>
      <c r="D125" s="78"/>
    </row>
    <row r="126" spans="2:4" ht="29.25" thickBot="1">
      <c r="B126" s="126" t="s">
        <v>184</v>
      </c>
      <c r="C126" s="80" t="s">
        <v>230</v>
      </c>
      <c r="D126" s="76"/>
    </row>
    <row r="127" spans="2:4" ht="30">
      <c r="B127" s="242" t="s">
        <v>186</v>
      </c>
      <c r="C127" s="79" t="s">
        <v>231</v>
      </c>
      <c r="D127" s="79" t="s">
        <v>232</v>
      </c>
    </row>
    <row r="128" spans="2:4" ht="15" thickBot="1">
      <c r="B128" s="243"/>
      <c r="C128" s="78" t="s">
        <v>233</v>
      </c>
      <c r="D128" s="78" t="s">
        <v>188</v>
      </c>
    </row>
    <row r="129" spans="2:4" ht="43.5" thickBot="1">
      <c r="B129" s="126" t="s">
        <v>189</v>
      </c>
      <c r="C129" s="80" t="s">
        <v>234</v>
      </c>
      <c r="D129" s="76"/>
    </row>
    <row r="130" spans="2:4" ht="57.75" thickBot="1">
      <c r="B130" s="126" t="s">
        <v>190</v>
      </c>
      <c r="C130" s="80" t="s">
        <v>191</v>
      </c>
      <c r="D130" s="76"/>
    </row>
    <row r="131" spans="2:4" ht="15" thickBot="1">
      <c r="B131" s="73"/>
    </row>
    <row r="132" spans="2:4" ht="15" thickBot="1">
      <c r="B132" s="100" t="s">
        <v>173</v>
      </c>
      <c r="C132" s="101" t="s">
        <v>156</v>
      </c>
    </row>
    <row r="133" spans="2:4" ht="15" thickBot="1">
      <c r="B133" s="126" t="s">
        <v>174</v>
      </c>
      <c r="C133" s="78">
        <v>9</v>
      </c>
    </row>
    <row r="134" spans="2:4" ht="29.25" thickBot="1">
      <c r="B134" s="126" t="s">
        <v>175</v>
      </c>
      <c r="C134" s="102" t="s">
        <v>235</v>
      </c>
    </row>
    <row r="135" spans="2:4" ht="15" thickBot="1">
      <c r="B135" s="126" t="s">
        <v>177</v>
      </c>
      <c r="C135" s="78" t="s">
        <v>236</v>
      </c>
    </row>
    <row r="136" spans="2:4" ht="15" thickBot="1">
      <c r="B136" s="126" t="s">
        <v>179</v>
      </c>
      <c r="C136" s="78" t="s">
        <v>237</v>
      </c>
    </row>
    <row r="137" spans="2:4" ht="15" thickBot="1">
      <c r="B137" s="126" t="s">
        <v>182</v>
      </c>
      <c r="C137" s="78" t="s">
        <v>183</v>
      </c>
    </row>
    <row r="138" spans="2:4" ht="15" thickBot="1">
      <c r="B138" s="126" t="s">
        <v>184</v>
      </c>
      <c r="C138" s="78" t="s">
        <v>183</v>
      </c>
    </row>
    <row r="139" spans="2:4">
      <c r="B139" s="242" t="s">
        <v>186</v>
      </c>
      <c r="C139" s="79" t="s">
        <v>195</v>
      </c>
    </row>
    <row r="140" spans="2:4" ht="15" thickBot="1">
      <c r="B140" s="243"/>
      <c r="C140" s="78" t="s">
        <v>188</v>
      </c>
    </row>
    <row r="141" spans="2:4" ht="15" thickBot="1">
      <c r="B141" s="126" t="s">
        <v>189</v>
      </c>
      <c r="C141" s="78" t="s">
        <v>183</v>
      </c>
    </row>
    <row r="142" spans="2:4" ht="57.75" thickBot="1">
      <c r="B142" s="126" t="s">
        <v>190</v>
      </c>
      <c r="C142" s="78" t="s">
        <v>191</v>
      </c>
    </row>
    <row r="143" spans="2:4" ht="15" thickBot="1">
      <c r="B143" s="73"/>
    </row>
    <row r="144" spans="2:4" ht="15" thickBot="1">
      <c r="B144" s="100" t="s">
        <v>173</v>
      </c>
      <c r="C144" s="101" t="s">
        <v>156</v>
      </c>
    </row>
    <row r="145" spans="2:3" ht="15" thickBot="1">
      <c r="B145" s="126" t="s">
        <v>174</v>
      </c>
      <c r="C145" s="78">
        <v>10</v>
      </c>
    </row>
    <row r="146" spans="2:3" ht="15" thickBot="1">
      <c r="B146" s="126" t="s">
        <v>175</v>
      </c>
      <c r="C146" s="102" t="s">
        <v>238</v>
      </c>
    </row>
    <row r="147" spans="2:3" ht="29.25" thickBot="1">
      <c r="B147" s="126" t="s">
        <v>177</v>
      </c>
      <c r="C147" s="78" t="s">
        <v>239</v>
      </c>
    </row>
    <row r="148" spans="2:3" ht="29.25" thickBot="1">
      <c r="B148" s="126" t="s">
        <v>179</v>
      </c>
      <c r="C148" s="78" t="s">
        <v>240</v>
      </c>
    </row>
    <row r="149" spans="2:3" ht="15" thickBot="1">
      <c r="B149" s="126" t="s">
        <v>182</v>
      </c>
      <c r="C149" s="78" t="s">
        <v>183</v>
      </c>
    </row>
    <row r="150" spans="2:3" ht="15" thickBot="1">
      <c r="B150" s="126" t="s">
        <v>184</v>
      </c>
      <c r="C150" s="78" t="s">
        <v>183</v>
      </c>
    </row>
    <row r="151" spans="2:3">
      <c r="B151" s="242" t="s">
        <v>186</v>
      </c>
      <c r="C151" s="79" t="s">
        <v>195</v>
      </c>
    </row>
    <row r="152" spans="2:3" ht="15" thickBot="1">
      <c r="B152" s="243"/>
      <c r="C152" s="78" t="s">
        <v>188</v>
      </c>
    </row>
    <row r="153" spans="2:3" ht="15" thickBot="1">
      <c r="B153" s="126" t="s">
        <v>189</v>
      </c>
      <c r="C153" s="78" t="s">
        <v>183</v>
      </c>
    </row>
    <row r="154" spans="2:3" ht="57.75" thickBot="1">
      <c r="B154" s="126" t="s">
        <v>190</v>
      </c>
      <c r="C154" s="78" t="s">
        <v>191</v>
      </c>
    </row>
    <row r="155" spans="2:3" ht="15" thickBot="1">
      <c r="B155" s="73"/>
    </row>
    <row r="156" spans="2:3" ht="15" thickBot="1">
      <c r="B156" s="100" t="s">
        <v>173</v>
      </c>
      <c r="C156" s="101" t="s">
        <v>156</v>
      </c>
    </row>
    <row r="157" spans="2:3" ht="15" thickBot="1">
      <c r="B157" s="126" t="s">
        <v>174</v>
      </c>
      <c r="C157" s="78">
        <v>11</v>
      </c>
    </row>
    <row r="158" spans="2:3" ht="15" thickBot="1">
      <c r="B158" s="126" t="s">
        <v>175</v>
      </c>
      <c r="C158" s="102" t="s">
        <v>241</v>
      </c>
    </row>
    <row r="159" spans="2:3" ht="29.25" thickBot="1">
      <c r="B159" s="126" t="s">
        <v>177</v>
      </c>
      <c r="C159" s="78" t="s">
        <v>242</v>
      </c>
    </row>
    <row r="160" spans="2:3" ht="15" thickBot="1">
      <c r="B160" s="126" t="s">
        <v>179</v>
      </c>
      <c r="C160" s="78" t="s">
        <v>243</v>
      </c>
    </row>
    <row r="161" spans="2:5" ht="15" thickBot="1">
      <c r="B161" s="126" t="s">
        <v>182</v>
      </c>
      <c r="C161" s="78" t="s">
        <v>183</v>
      </c>
    </row>
    <row r="162" spans="2:5" ht="15" thickBot="1">
      <c r="B162" s="126" t="s">
        <v>184</v>
      </c>
      <c r="C162" s="78" t="s">
        <v>183</v>
      </c>
    </row>
    <row r="163" spans="2:5">
      <c r="B163" s="242" t="s">
        <v>186</v>
      </c>
      <c r="C163" s="79" t="s">
        <v>195</v>
      </c>
    </row>
    <row r="164" spans="2:5" ht="15" thickBot="1">
      <c r="B164" s="243"/>
      <c r="C164" s="78" t="s">
        <v>188</v>
      </c>
    </row>
    <row r="165" spans="2:5" ht="15" thickBot="1">
      <c r="B165" s="126" t="s">
        <v>189</v>
      </c>
      <c r="C165" s="78" t="s">
        <v>183</v>
      </c>
    </row>
    <row r="166" spans="2:5" ht="15" thickBot="1">
      <c r="B166" s="126" t="s">
        <v>190</v>
      </c>
      <c r="C166" s="78" t="s">
        <v>183</v>
      </c>
    </row>
    <row r="167" spans="2:5" ht="15" thickBot="1">
      <c r="B167" s="73"/>
    </row>
    <row r="168" spans="2:5" ht="15" thickBot="1">
      <c r="B168" s="100" t="s">
        <v>173</v>
      </c>
      <c r="C168" s="103" t="s">
        <v>156</v>
      </c>
      <c r="D168" s="84"/>
      <c r="E168" s="76"/>
    </row>
    <row r="169" spans="2:5" ht="15" thickBot="1">
      <c r="B169" s="126" t="s">
        <v>174</v>
      </c>
      <c r="C169" s="80">
        <v>12</v>
      </c>
      <c r="D169" s="84"/>
      <c r="E169" s="76"/>
    </row>
    <row r="170" spans="2:5" ht="43.5" thickBot="1">
      <c r="B170" s="126" t="s">
        <v>175</v>
      </c>
      <c r="C170" s="103" t="s">
        <v>244</v>
      </c>
      <c r="D170" s="84"/>
      <c r="E170" s="76"/>
    </row>
    <row r="171" spans="2:5" ht="29.25" thickBot="1">
      <c r="B171" s="126" t="s">
        <v>177</v>
      </c>
      <c r="C171" s="78" t="s">
        <v>245</v>
      </c>
      <c r="D171" s="78" t="s">
        <v>246</v>
      </c>
      <c r="E171" s="78" t="s">
        <v>247</v>
      </c>
    </row>
    <row r="172" spans="2:5" ht="43.5" thickBot="1">
      <c r="B172" s="126" t="s">
        <v>179</v>
      </c>
      <c r="C172" s="80" t="s">
        <v>248</v>
      </c>
      <c r="D172" s="76"/>
      <c r="E172" s="78" t="s">
        <v>249</v>
      </c>
    </row>
    <row r="173" spans="2:5" ht="15" thickBot="1">
      <c r="B173" s="126" t="s">
        <v>182</v>
      </c>
      <c r="C173" s="78" t="s">
        <v>250</v>
      </c>
      <c r="D173" s="80" t="s">
        <v>251</v>
      </c>
      <c r="E173" s="76"/>
    </row>
    <row r="174" spans="2:5" ht="15" thickBot="1">
      <c r="B174" s="126" t="s">
        <v>184</v>
      </c>
      <c r="C174" s="80" t="s">
        <v>252</v>
      </c>
      <c r="D174" s="76"/>
      <c r="E174" s="78" t="s">
        <v>253</v>
      </c>
    </row>
    <row r="175" spans="2:5" ht="28.5">
      <c r="B175" s="242" t="s">
        <v>186</v>
      </c>
      <c r="C175" s="79" t="s">
        <v>254</v>
      </c>
      <c r="D175" s="81" t="s">
        <v>255</v>
      </c>
      <c r="E175" s="82"/>
    </row>
    <row r="176" spans="2:5" ht="15" thickBot="1">
      <c r="B176" s="243"/>
      <c r="C176" s="78" t="s">
        <v>188</v>
      </c>
      <c r="D176" s="83" t="s">
        <v>188</v>
      </c>
      <c r="E176" s="78"/>
    </row>
    <row r="177" spans="2:6" ht="15" thickBot="1">
      <c r="B177" s="126" t="s">
        <v>189</v>
      </c>
      <c r="C177" s="80" t="s">
        <v>183</v>
      </c>
      <c r="D177" s="84"/>
      <c r="E177" s="76"/>
    </row>
    <row r="178" spans="2:6" ht="15" thickBot="1">
      <c r="B178" s="126" t="s">
        <v>190</v>
      </c>
      <c r="C178" s="80" t="s">
        <v>183</v>
      </c>
      <c r="D178" s="84"/>
      <c r="E178" s="76"/>
    </row>
    <row r="179" spans="2:6" ht="15" thickBot="1">
      <c r="B179" s="73"/>
    </row>
    <row r="180" spans="2:6" ht="15" thickBot="1">
      <c r="B180" s="100" t="s">
        <v>173</v>
      </c>
      <c r="C180" s="103" t="s">
        <v>156</v>
      </c>
      <c r="D180" s="84"/>
      <c r="E180" s="84"/>
      <c r="F180" s="76"/>
    </row>
    <row r="181" spans="2:6" ht="15" thickBot="1">
      <c r="B181" s="126" t="s">
        <v>174</v>
      </c>
      <c r="C181" s="80">
        <v>13</v>
      </c>
      <c r="D181" s="84"/>
      <c r="E181" s="84"/>
      <c r="F181" s="76"/>
    </row>
    <row r="182" spans="2:6" ht="15" thickBot="1">
      <c r="B182" s="126" t="s">
        <v>175</v>
      </c>
      <c r="C182" s="103" t="s">
        <v>256</v>
      </c>
      <c r="D182" s="84"/>
      <c r="E182" s="84"/>
      <c r="F182" s="76"/>
    </row>
    <row r="183" spans="2:6" ht="29.25" thickBot="1">
      <c r="B183" s="126" t="s">
        <v>177</v>
      </c>
      <c r="C183" s="78" t="s">
        <v>257</v>
      </c>
      <c r="D183" s="78" t="s">
        <v>258</v>
      </c>
      <c r="E183" s="78" t="s">
        <v>259</v>
      </c>
      <c r="F183" s="78" t="s">
        <v>260</v>
      </c>
    </row>
    <row r="184" spans="2:6" ht="15" thickBot="1">
      <c r="B184" s="126" t="s">
        <v>179</v>
      </c>
      <c r="C184" s="80" t="s">
        <v>261</v>
      </c>
      <c r="D184" s="76"/>
      <c r="E184" s="80" t="s">
        <v>262</v>
      </c>
      <c r="F184" s="76"/>
    </row>
    <row r="185" spans="2:6" ht="15" thickBot="1">
      <c r="B185" s="126" t="s">
        <v>182</v>
      </c>
      <c r="C185" s="80" t="s">
        <v>183</v>
      </c>
      <c r="D185" s="84"/>
      <c r="E185" s="84"/>
      <c r="F185" s="76"/>
    </row>
    <row r="186" spans="2:6" ht="15" thickBot="1">
      <c r="B186" s="126" t="s">
        <v>184</v>
      </c>
      <c r="C186" s="80" t="s">
        <v>183</v>
      </c>
      <c r="D186" s="84"/>
      <c r="E186" s="84"/>
      <c r="F186" s="76"/>
    </row>
    <row r="187" spans="2:6">
      <c r="B187" s="242" t="s">
        <v>186</v>
      </c>
      <c r="C187" s="81" t="s">
        <v>195</v>
      </c>
      <c r="D187" s="85"/>
      <c r="E187" s="85"/>
      <c r="F187" s="82"/>
    </row>
    <row r="188" spans="2:6" ht="15" thickBot="1">
      <c r="B188" s="243"/>
      <c r="C188" s="83" t="s">
        <v>188</v>
      </c>
      <c r="D188" s="86"/>
      <c r="E188" s="86"/>
      <c r="F188" s="78"/>
    </row>
    <row r="189" spans="2:6" ht="15" thickBot="1">
      <c r="B189" s="126" t="s">
        <v>189</v>
      </c>
      <c r="C189" s="80" t="s">
        <v>183</v>
      </c>
      <c r="D189" s="84"/>
      <c r="E189" s="84"/>
      <c r="F189" s="76"/>
    </row>
    <row r="190" spans="2:6" ht="15" thickBot="1">
      <c r="B190" s="126" t="s">
        <v>190</v>
      </c>
      <c r="C190" s="80" t="s">
        <v>183</v>
      </c>
      <c r="D190" s="84"/>
      <c r="E190" s="84"/>
      <c r="F190" s="76"/>
    </row>
    <row r="191" spans="2:6" ht="15" thickBot="1">
      <c r="B191" s="73"/>
    </row>
    <row r="192" spans="2:6" ht="15" thickBot="1">
      <c r="B192" s="100" t="s">
        <v>173</v>
      </c>
      <c r="C192" s="103" t="s">
        <v>156</v>
      </c>
      <c r="D192" s="84"/>
      <c r="E192" s="76"/>
    </row>
    <row r="193" spans="2:5" ht="15" thickBot="1">
      <c r="B193" s="126" t="s">
        <v>174</v>
      </c>
      <c r="C193" s="80">
        <v>14</v>
      </c>
      <c r="D193" s="84"/>
      <c r="E193" s="76"/>
    </row>
    <row r="194" spans="2:5" ht="15" thickBot="1">
      <c r="B194" s="126" t="s">
        <v>175</v>
      </c>
      <c r="C194" s="103" t="s">
        <v>263</v>
      </c>
      <c r="D194" s="84"/>
      <c r="E194" s="76"/>
    </row>
    <row r="195" spans="2:5" ht="29.25" thickBot="1">
      <c r="B195" s="126" t="s">
        <v>177</v>
      </c>
      <c r="C195" s="78" t="s">
        <v>264</v>
      </c>
      <c r="D195" s="78" t="s">
        <v>265</v>
      </c>
      <c r="E195" s="78" t="s">
        <v>266</v>
      </c>
    </row>
    <row r="196" spans="2:5" ht="15" thickBot="1">
      <c r="B196" s="126" t="s">
        <v>179</v>
      </c>
      <c r="C196" s="80" t="s">
        <v>267</v>
      </c>
      <c r="D196" s="76"/>
      <c r="E196" s="78" t="s">
        <v>268</v>
      </c>
    </row>
    <row r="197" spans="2:5" ht="15" thickBot="1">
      <c r="B197" s="126" t="s">
        <v>182</v>
      </c>
      <c r="C197" s="80" t="s">
        <v>183</v>
      </c>
      <c r="D197" s="84"/>
      <c r="E197" s="76"/>
    </row>
    <row r="198" spans="2:5" ht="15" thickBot="1">
      <c r="B198" s="126" t="s">
        <v>184</v>
      </c>
      <c r="C198" s="87" t="s">
        <v>183</v>
      </c>
      <c r="D198" s="88"/>
      <c r="E198" s="89"/>
    </row>
    <row r="199" spans="2:5">
      <c r="B199" s="242" t="s">
        <v>186</v>
      </c>
      <c r="C199" s="81" t="s">
        <v>195</v>
      </c>
      <c r="D199" s="85"/>
      <c r="E199" s="82"/>
    </row>
    <row r="200" spans="2:5" ht="15" thickBot="1">
      <c r="B200" s="243"/>
      <c r="C200" s="83" t="s">
        <v>188</v>
      </c>
      <c r="D200" s="86"/>
      <c r="E200" s="78"/>
    </row>
    <row r="201" spans="2:5" ht="15" thickBot="1">
      <c r="B201" s="126" t="s">
        <v>189</v>
      </c>
      <c r="C201" s="80" t="s">
        <v>183</v>
      </c>
      <c r="D201" s="84"/>
      <c r="E201" s="76"/>
    </row>
    <row r="202" spans="2:5" ht="15" thickBot="1">
      <c r="B202" s="126" t="s">
        <v>190</v>
      </c>
      <c r="C202" s="80" t="s">
        <v>183</v>
      </c>
      <c r="D202" s="84"/>
      <c r="E202" s="76"/>
    </row>
    <row r="203" spans="2:5" ht="15" thickBot="1">
      <c r="B203" s="73"/>
    </row>
    <row r="204" spans="2:5" ht="29.25" thickBot="1">
      <c r="B204" s="100" t="s">
        <v>209</v>
      </c>
      <c r="C204" s="101" t="s">
        <v>169</v>
      </c>
    </row>
    <row r="205" spans="2:5" ht="15" thickBot="1">
      <c r="B205" s="126" t="s">
        <v>174</v>
      </c>
      <c r="C205" s="78">
        <v>15</v>
      </c>
    </row>
    <row r="206" spans="2:5" ht="15" thickBot="1">
      <c r="B206" s="126" t="s">
        <v>175</v>
      </c>
      <c r="C206" s="102" t="s">
        <v>269</v>
      </c>
    </row>
    <row r="207" spans="2:5" ht="15" thickBot="1">
      <c r="B207" s="126" t="s">
        <v>177</v>
      </c>
      <c r="C207" s="78" t="s">
        <v>270</v>
      </c>
    </row>
    <row r="208" spans="2:5" ht="15" thickBot="1">
      <c r="B208" s="126" t="s">
        <v>179</v>
      </c>
      <c r="C208" s="78" t="s">
        <v>271</v>
      </c>
    </row>
    <row r="209" spans="2:3" ht="15" thickBot="1">
      <c r="B209" s="126" t="s">
        <v>182</v>
      </c>
      <c r="C209" s="78" t="s">
        <v>229</v>
      </c>
    </row>
    <row r="210" spans="2:3" ht="15" thickBot="1">
      <c r="B210" s="126" t="s">
        <v>184</v>
      </c>
      <c r="C210" s="78" t="s">
        <v>183</v>
      </c>
    </row>
    <row r="211" spans="2:3" ht="30">
      <c r="B211" s="242" t="s">
        <v>186</v>
      </c>
      <c r="C211" s="79" t="s">
        <v>187</v>
      </c>
    </row>
    <row r="212" spans="2:3" ht="15" thickBot="1">
      <c r="B212" s="243"/>
      <c r="C212" s="78" t="s">
        <v>188</v>
      </c>
    </row>
    <row r="213" spans="2:3" ht="15" thickBot="1">
      <c r="B213" s="126" t="s">
        <v>189</v>
      </c>
      <c r="C213" s="78" t="s">
        <v>183</v>
      </c>
    </row>
    <row r="214" spans="2:3" ht="57.75" thickBot="1">
      <c r="B214" s="126" t="s">
        <v>190</v>
      </c>
      <c r="C214" s="78" t="s">
        <v>191</v>
      </c>
    </row>
    <row r="215" spans="2:3" ht="15" thickBot="1">
      <c r="B215" s="73"/>
    </row>
    <row r="216" spans="2:3" ht="15" thickBot="1">
      <c r="B216" s="100" t="s">
        <v>209</v>
      </c>
      <c r="C216" s="101" t="s">
        <v>168</v>
      </c>
    </row>
    <row r="217" spans="2:3" ht="15" thickBot="1">
      <c r="B217" s="126" t="s">
        <v>174</v>
      </c>
      <c r="C217" s="78">
        <v>16</v>
      </c>
    </row>
    <row r="218" spans="2:3" ht="15" thickBot="1">
      <c r="B218" s="126" t="s">
        <v>175</v>
      </c>
      <c r="C218" s="102" t="s">
        <v>272</v>
      </c>
    </row>
    <row r="219" spans="2:3" ht="29.25" thickBot="1">
      <c r="B219" s="126" t="s">
        <v>177</v>
      </c>
      <c r="C219" s="78" t="s">
        <v>273</v>
      </c>
    </row>
    <row r="220" spans="2:3" ht="15" thickBot="1">
      <c r="B220" s="126" t="s">
        <v>179</v>
      </c>
      <c r="C220" s="78" t="s">
        <v>274</v>
      </c>
    </row>
    <row r="221" spans="2:3" ht="15" thickBot="1">
      <c r="B221" s="126" t="s">
        <v>182</v>
      </c>
      <c r="C221" s="78" t="s">
        <v>275</v>
      </c>
    </row>
    <row r="222" spans="2:3" ht="15" thickBot="1">
      <c r="B222" s="126" t="s">
        <v>184</v>
      </c>
      <c r="C222" s="78" t="s">
        <v>183</v>
      </c>
    </row>
    <row r="223" spans="2:3">
      <c r="B223" s="242" t="s">
        <v>186</v>
      </c>
      <c r="C223" s="79" t="s">
        <v>200</v>
      </c>
    </row>
    <row r="224" spans="2:3" ht="15" thickBot="1">
      <c r="B224" s="243"/>
      <c r="C224" s="78" t="s">
        <v>188</v>
      </c>
    </row>
    <row r="225" spans="2:4" ht="15" thickBot="1">
      <c r="B225" s="126" t="s">
        <v>189</v>
      </c>
      <c r="C225" s="78" t="s">
        <v>183</v>
      </c>
    </row>
    <row r="226" spans="2:4" ht="15" thickBot="1">
      <c r="B226" s="126" t="s">
        <v>190</v>
      </c>
      <c r="C226" s="78" t="s">
        <v>183</v>
      </c>
    </row>
    <row r="227" spans="2:4" ht="15" thickBot="1">
      <c r="B227" s="73"/>
    </row>
    <row r="228" spans="2:4" ht="15" thickBot="1">
      <c r="B228" s="100" t="s">
        <v>209</v>
      </c>
      <c r="C228" s="101" t="s">
        <v>171</v>
      </c>
    </row>
    <row r="229" spans="2:4" ht="15" thickBot="1">
      <c r="B229" s="126" t="s">
        <v>174</v>
      </c>
      <c r="C229" s="78">
        <v>17</v>
      </c>
    </row>
    <row r="230" spans="2:4" ht="15" thickBot="1">
      <c r="B230" s="126" t="s">
        <v>175</v>
      </c>
      <c r="C230" s="102" t="s">
        <v>276</v>
      </c>
    </row>
    <row r="231" spans="2:4" ht="15" thickBot="1">
      <c r="B231" s="126" t="s">
        <v>177</v>
      </c>
      <c r="C231" s="78" t="s">
        <v>277</v>
      </c>
    </row>
    <row r="232" spans="2:4" ht="15" thickBot="1">
      <c r="B232" s="126" t="s">
        <v>179</v>
      </c>
      <c r="C232" s="78" t="s">
        <v>278</v>
      </c>
    </row>
    <row r="233" spans="2:4" ht="15" thickBot="1">
      <c r="B233" s="126" t="s">
        <v>182</v>
      </c>
      <c r="C233" s="78" t="s">
        <v>183</v>
      </c>
    </row>
    <row r="234" spans="2:4" ht="29.25" thickBot="1">
      <c r="B234" s="126" t="s">
        <v>184</v>
      </c>
      <c r="C234" s="78" t="s">
        <v>279</v>
      </c>
    </row>
    <row r="235" spans="2:4">
      <c r="B235" s="242" t="s">
        <v>186</v>
      </c>
      <c r="C235" s="79" t="s">
        <v>195</v>
      </c>
    </row>
    <row r="236" spans="2:4" ht="15" thickBot="1">
      <c r="B236" s="243"/>
      <c r="C236" s="78" t="s">
        <v>188</v>
      </c>
    </row>
    <row r="237" spans="2:4" ht="15" thickBot="1">
      <c r="B237" s="126" t="s">
        <v>189</v>
      </c>
      <c r="C237" s="78" t="s">
        <v>183</v>
      </c>
    </row>
    <row r="238" spans="2:4" ht="15" thickBot="1">
      <c r="B238" s="126" t="s">
        <v>190</v>
      </c>
      <c r="C238" s="78" t="s">
        <v>183</v>
      </c>
    </row>
    <row r="239" spans="2:4" ht="15" thickBot="1">
      <c r="B239" s="73"/>
    </row>
    <row r="240" spans="2:4" ht="15" thickBot="1">
      <c r="B240" s="100" t="s">
        <v>209</v>
      </c>
      <c r="C240" s="103" t="s">
        <v>171</v>
      </c>
      <c r="D240" s="76"/>
    </row>
    <row r="241" spans="2:4" ht="15" thickBot="1">
      <c r="B241" s="126" t="s">
        <v>174</v>
      </c>
      <c r="C241" s="80">
        <v>18</v>
      </c>
      <c r="D241" s="76"/>
    </row>
    <row r="242" spans="2:4" ht="15" thickBot="1">
      <c r="B242" s="126" t="s">
        <v>175</v>
      </c>
      <c r="C242" s="103" t="s">
        <v>280</v>
      </c>
      <c r="D242" s="76"/>
    </row>
    <row r="243" spans="2:4" ht="29.25" thickBot="1">
      <c r="B243" s="126" t="s">
        <v>177</v>
      </c>
      <c r="C243" s="78" t="s">
        <v>281</v>
      </c>
      <c r="D243" s="78" t="s">
        <v>282</v>
      </c>
    </row>
    <row r="244" spans="2:4" ht="29.25" thickBot="1">
      <c r="B244" s="126" t="s">
        <v>179</v>
      </c>
      <c r="C244" s="80" t="s">
        <v>283</v>
      </c>
      <c r="D244" s="76"/>
    </row>
    <row r="245" spans="2:4" ht="15" thickBot="1">
      <c r="B245" s="126" t="s">
        <v>182</v>
      </c>
      <c r="C245" s="80" t="s">
        <v>183</v>
      </c>
      <c r="D245" s="76"/>
    </row>
    <row r="246" spans="2:4" ht="15" thickBot="1">
      <c r="B246" s="126" t="s">
        <v>184</v>
      </c>
      <c r="C246" s="80" t="s">
        <v>183</v>
      </c>
      <c r="D246" s="76"/>
    </row>
    <row r="247" spans="2:4">
      <c r="B247" s="242" t="s">
        <v>186</v>
      </c>
      <c r="C247" s="81" t="s">
        <v>200</v>
      </c>
      <c r="D247" s="82"/>
    </row>
    <row r="248" spans="2:4" ht="15" thickBot="1">
      <c r="B248" s="243"/>
      <c r="C248" s="83" t="s">
        <v>188</v>
      </c>
      <c r="D248" s="78"/>
    </row>
    <row r="249" spans="2:4" ht="15" thickBot="1">
      <c r="B249" s="126" t="s">
        <v>189</v>
      </c>
      <c r="C249" s="80" t="s">
        <v>183</v>
      </c>
      <c r="D249" s="76"/>
    </row>
    <row r="250" spans="2:4" ht="15" thickBot="1">
      <c r="B250" s="126" t="s">
        <v>190</v>
      </c>
      <c r="C250" s="80" t="s">
        <v>183</v>
      </c>
      <c r="D250" s="76"/>
    </row>
    <row r="251" spans="2:4" ht="15" thickBot="1">
      <c r="B251" s="73"/>
    </row>
    <row r="252" spans="2:4" ht="15" thickBot="1">
      <c r="B252" s="100" t="s">
        <v>209</v>
      </c>
      <c r="C252" s="103" t="s">
        <v>171</v>
      </c>
      <c r="D252" s="76"/>
    </row>
    <row r="253" spans="2:4" ht="15" thickBot="1">
      <c r="B253" s="126" t="s">
        <v>174</v>
      </c>
      <c r="C253" s="80">
        <v>19</v>
      </c>
      <c r="D253" s="76"/>
    </row>
    <row r="254" spans="2:4" ht="15" thickBot="1">
      <c r="B254" s="126" t="s">
        <v>175</v>
      </c>
      <c r="C254" s="103" t="s">
        <v>284</v>
      </c>
      <c r="D254" s="76"/>
    </row>
    <row r="255" spans="2:4" ht="28.5">
      <c r="B255" s="242" t="s">
        <v>177</v>
      </c>
      <c r="C255" s="79" t="s">
        <v>285</v>
      </c>
      <c r="D255" s="90" t="s">
        <v>286</v>
      </c>
    </row>
    <row r="256" spans="2:4" ht="15" thickBot="1">
      <c r="B256" s="243"/>
      <c r="C256" s="78" t="s">
        <v>287</v>
      </c>
      <c r="D256" s="77"/>
    </row>
    <row r="257" spans="2:4" ht="29.25" thickBot="1">
      <c r="B257" s="126" t="s">
        <v>179</v>
      </c>
      <c r="C257" s="80" t="s">
        <v>288</v>
      </c>
      <c r="D257" s="76"/>
    </row>
    <row r="258" spans="2:4" ht="15" thickBot="1">
      <c r="B258" s="126" t="s">
        <v>182</v>
      </c>
      <c r="C258" s="80" t="s">
        <v>183</v>
      </c>
      <c r="D258" s="76"/>
    </row>
    <row r="259" spans="2:4" ht="15" thickBot="1">
      <c r="B259" s="126" t="s">
        <v>184</v>
      </c>
      <c r="C259" s="80" t="s">
        <v>183</v>
      </c>
      <c r="D259" s="76"/>
    </row>
    <row r="260" spans="2:4">
      <c r="B260" s="242" t="s">
        <v>186</v>
      </c>
      <c r="C260" s="81" t="s">
        <v>200</v>
      </c>
      <c r="D260" s="82"/>
    </row>
    <row r="261" spans="2:4" ht="15" thickBot="1">
      <c r="B261" s="243"/>
      <c r="C261" s="83" t="s">
        <v>188</v>
      </c>
      <c r="D261" s="78"/>
    </row>
    <row r="262" spans="2:4" ht="15" thickBot="1">
      <c r="B262" s="126" t="s">
        <v>189</v>
      </c>
      <c r="C262" s="80" t="s">
        <v>183</v>
      </c>
      <c r="D262" s="76"/>
    </row>
    <row r="263" spans="2:4" ht="15" thickBot="1">
      <c r="B263" s="126" t="s">
        <v>190</v>
      </c>
      <c r="C263" s="80" t="s">
        <v>183</v>
      </c>
      <c r="D263" s="76"/>
    </row>
    <row r="264" spans="2:4" ht="15" thickBot="1">
      <c r="B264" s="73"/>
    </row>
    <row r="265" spans="2:4" ht="15" thickBot="1">
      <c r="B265" s="100" t="s">
        <v>209</v>
      </c>
      <c r="C265" s="101" t="s">
        <v>171</v>
      </c>
    </row>
    <row r="266" spans="2:4" ht="15" thickBot="1">
      <c r="B266" s="126" t="s">
        <v>174</v>
      </c>
      <c r="C266" s="78">
        <v>20</v>
      </c>
    </row>
    <row r="267" spans="2:4" ht="15" thickBot="1">
      <c r="B267" s="126" t="s">
        <v>175</v>
      </c>
      <c r="C267" s="102" t="s">
        <v>289</v>
      </c>
    </row>
    <row r="268" spans="2:4" ht="29.25" thickBot="1">
      <c r="B268" s="126" t="s">
        <v>177</v>
      </c>
      <c r="C268" s="78" t="s">
        <v>290</v>
      </c>
    </row>
    <row r="269" spans="2:4" ht="15" thickBot="1">
      <c r="B269" s="126" t="s">
        <v>179</v>
      </c>
      <c r="C269" s="78" t="s">
        <v>291</v>
      </c>
    </row>
    <row r="270" spans="2:4" ht="15" thickBot="1">
      <c r="B270" s="126" t="s">
        <v>182</v>
      </c>
      <c r="C270" s="78" t="s">
        <v>292</v>
      </c>
    </row>
    <row r="271" spans="2:4" ht="15" thickBot="1">
      <c r="B271" s="126" t="s">
        <v>184</v>
      </c>
      <c r="C271" s="78" t="s">
        <v>183</v>
      </c>
    </row>
    <row r="272" spans="2:4">
      <c r="B272" s="242" t="s">
        <v>186</v>
      </c>
      <c r="C272" s="79" t="s">
        <v>195</v>
      </c>
    </row>
    <row r="273" spans="2:4" ht="15" thickBot="1">
      <c r="B273" s="243"/>
      <c r="C273" s="78" t="s">
        <v>188</v>
      </c>
    </row>
    <row r="274" spans="2:4" ht="15" thickBot="1">
      <c r="B274" s="126" t="s">
        <v>189</v>
      </c>
      <c r="C274" s="78" t="s">
        <v>183</v>
      </c>
    </row>
    <row r="275" spans="2:4" ht="15" thickBot="1">
      <c r="B275" s="126" t="s">
        <v>190</v>
      </c>
      <c r="C275" s="78" t="s">
        <v>183</v>
      </c>
    </row>
    <row r="276" spans="2:4" ht="15" thickBot="1">
      <c r="B276" s="73"/>
    </row>
    <row r="277" spans="2:4" ht="15" thickBot="1">
      <c r="B277" s="100" t="s">
        <v>173</v>
      </c>
      <c r="C277" s="103" t="s">
        <v>158</v>
      </c>
      <c r="D277" s="76"/>
    </row>
    <row r="278" spans="2:4" ht="15" thickBot="1">
      <c r="B278" s="126" t="s">
        <v>174</v>
      </c>
      <c r="C278" s="80">
        <v>21</v>
      </c>
      <c r="D278" s="76"/>
    </row>
    <row r="279" spans="2:4" ht="29.25" thickBot="1">
      <c r="B279" s="126" t="s">
        <v>175</v>
      </c>
      <c r="C279" s="103" t="s">
        <v>293</v>
      </c>
      <c r="D279" s="76"/>
    </row>
    <row r="280" spans="2:4" ht="29.25" thickBot="1">
      <c r="B280" s="126" t="s">
        <v>177</v>
      </c>
      <c r="C280" s="78" t="s">
        <v>294</v>
      </c>
      <c r="D280" s="78" t="s">
        <v>295</v>
      </c>
    </row>
    <row r="281" spans="2:4" ht="15" thickBot="1">
      <c r="B281" s="126" t="s">
        <v>179</v>
      </c>
      <c r="C281" s="80" t="s">
        <v>296</v>
      </c>
      <c r="D281" s="76"/>
    </row>
    <row r="282" spans="2:4" ht="15" thickBot="1">
      <c r="B282" s="126" t="s">
        <v>182</v>
      </c>
      <c r="C282" s="80" t="s">
        <v>183</v>
      </c>
      <c r="D282" s="76"/>
    </row>
    <row r="283" spans="2:4" ht="15" thickBot="1">
      <c r="B283" s="126" t="s">
        <v>184</v>
      </c>
      <c r="C283" s="80" t="s">
        <v>183</v>
      </c>
      <c r="D283" s="76"/>
    </row>
    <row r="284" spans="2:4">
      <c r="B284" s="242" t="s">
        <v>297</v>
      </c>
      <c r="C284" s="79" t="s">
        <v>298</v>
      </c>
      <c r="D284" s="79" t="s">
        <v>232</v>
      </c>
    </row>
    <row r="285" spans="2:4" ht="15" thickBot="1">
      <c r="B285" s="243"/>
      <c r="C285" s="78" t="s">
        <v>188</v>
      </c>
      <c r="D285" s="78" t="s">
        <v>188</v>
      </c>
    </row>
    <row r="286" spans="2:4" ht="15" thickBot="1">
      <c r="B286" s="126" t="s">
        <v>189</v>
      </c>
      <c r="C286" s="80" t="s">
        <v>183</v>
      </c>
      <c r="D286" s="76"/>
    </row>
    <row r="287" spans="2:4" ht="15" thickBot="1">
      <c r="B287" s="126" t="s">
        <v>190</v>
      </c>
      <c r="C287" s="80" t="s">
        <v>183</v>
      </c>
      <c r="D287" s="76"/>
    </row>
    <row r="288" spans="2:4" ht="15" thickBot="1">
      <c r="B288" s="73"/>
    </row>
    <row r="289" spans="2:4" ht="15" thickBot="1">
      <c r="B289" s="100" t="s">
        <v>173</v>
      </c>
      <c r="C289" s="103" t="s">
        <v>158</v>
      </c>
      <c r="D289" s="76"/>
    </row>
    <row r="290" spans="2:4" ht="15" thickBot="1">
      <c r="B290" s="126" t="s">
        <v>174</v>
      </c>
      <c r="C290" s="80">
        <v>22</v>
      </c>
      <c r="D290" s="76"/>
    </row>
    <row r="291" spans="2:4" ht="15" thickBot="1">
      <c r="B291" s="126" t="s">
        <v>175</v>
      </c>
      <c r="C291" s="103" t="s">
        <v>299</v>
      </c>
      <c r="D291" s="76"/>
    </row>
    <row r="292" spans="2:4" ht="15" thickBot="1">
      <c r="B292" s="126" t="s">
        <v>177</v>
      </c>
      <c r="C292" s="80" t="s">
        <v>300</v>
      </c>
      <c r="D292" s="76"/>
    </row>
    <row r="293" spans="2:4" ht="15" thickBot="1">
      <c r="B293" s="126" t="s">
        <v>179</v>
      </c>
      <c r="C293" s="78" t="s">
        <v>301</v>
      </c>
      <c r="D293" s="78" t="s">
        <v>302</v>
      </c>
    </row>
    <row r="294" spans="2:4" ht="15" thickBot="1">
      <c r="B294" s="126" t="s">
        <v>182</v>
      </c>
      <c r="C294" s="80" t="s">
        <v>183</v>
      </c>
      <c r="D294" s="76"/>
    </row>
    <row r="295" spans="2:4" ht="15" thickBot="1">
      <c r="B295" s="126" t="s">
        <v>184</v>
      </c>
      <c r="C295" s="80" t="s">
        <v>183</v>
      </c>
      <c r="D295" s="76"/>
    </row>
    <row r="296" spans="2:4">
      <c r="B296" s="242" t="s">
        <v>297</v>
      </c>
      <c r="C296" s="81" t="s">
        <v>200</v>
      </c>
      <c r="D296" s="82"/>
    </row>
    <row r="297" spans="2:4" ht="15" thickBot="1">
      <c r="B297" s="243"/>
      <c r="C297" s="83" t="s">
        <v>188</v>
      </c>
      <c r="D297" s="78"/>
    </row>
    <row r="298" spans="2:4" ht="15" thickBot="1">
      <c r="B298" s="126" t="s">
        <v>189</v>
      </c>
      <c r="C298" s="80" t="s">
        <v>183</v>
      </c>
      <c r="D298" s="76"/>
    </row>
    <row r="299" spans="2:4" ht="15" thickBot="1">
      <c r="B299" s="126" t="s">
        <v>190</v>
      </c>
      <c r="C299" s="80" t="s">
        <v>183</v>
      </c>
      <c r="D299" s="76"/>
    </row>
    <row r="300" spans="2:4" ht="15" thickBot="1">
      <c r="B300" s="73"/>
    </row>
    <row r="301" spans="2:4" ht="15" thickBot="1">
      <c r="B301" s="100" t="s">
        <v>173</v>
      </c>
      <c r="C301" s="103" t="s">
        <v>160</v>
      </c>
      <c r="D301" s="76"/>
    </row>
    <row r="302" spans="2:4" ht="15" thickBot="1">
      <c r="B302" s="126" t="s">
        <v>174</v>
      </c>
      <c r="C302" s="80">
        <v>23</v>
      </c>
      <c r="D302" s="76"/>
    </row>
    <row r="303" spans="2:4" ht="15" thickBot="1">
      <c r="B303" s="126" t="s">
        <v>175</v>
      </c>
      <c r="C303" s="103" t="s">
        <v>303</v>
      </c>
      <c r="D303" s="76"/>
    </row>
    <row r="304" spans="2:4" ht="29.25" thickBot="1">
      <c r="B304" s="126" t="s">
        <v>177</v>
      </c>
      <c r="C304" s="78" t="s">
        <v>304</v>
      </c>
      <c r="D304" s="78" t="s">
        <v>305</v>
      </c>
    </row>
    <row r="305" spans="2:4" ht="29.25" thickBot="1">
      <c r="B305" s="126" t="s">
        <v>179</v>
      </c>
      <c r="C305" s="80" t="s">
        <v>306</v>
      </c>
      <c r="D305" s="76"/>
    </row>
    <row r="306" spans="2:4" ht="15" thickBot="1">
      <c r="B306" s="126" t="s">
        <v>182</v>
      </c>
      <c r="C306" s="80" t="s">
        <v>183</v>
      </c>
      <c r="D306" s="76"/>
    </row>
    <row r="307" spans="2:4" ht="15" thickBot="1">
      <c r="B307" s="126" t="s">
        <v>184</v>
      </c>
      <c r="C307" s="80" t="s">
        <v>183</v>
      </c>
      <c r="D307" s="76"/>
    </row>
    <row r="308" spans="2:4">
      <c r="B308" s="242" t="s">
        <v>297</v>
      </c>
      <c r="C308" s="81" t="s">
        <v>200</v>
      </c>
      <c r="D308" s="82"/>
    </row>
    <row r="309" spans="2:4" ht="15" thickBot="1">
      <c r="B309" s="243"/>
      <c r="C309" s="83" t="s">
        <v>188</v>
      </c>
      <c r="D309" s="78"/>
    </row>
    <row r="310" spans="2:4" ht="15" thickBot="1">
      <c r="B310" s="126" t="s">
        <v>189</v>
      </c>
      <c r="C310" s="80" t="s">
        <v>183</v>
      </c>
      <c r="D310" s="76"/>
    </row>
    <row r="311" spans="2:4" ht="15" thickBot="1">
      <c r="B311" s="126" t="s">
        <v>190</v>
      </c>
      <c r="C311" s="80" t="s">
        <v>183</v>
      </c>
      <c r="D311" s="76"/>
    </row>
    <row r="312" spans="2:4" ht="15" thickBot="1">
      <c r="B312" s="73"/>
    </row>
    <row r="313" spans="2:4" ht="15" thickBot="1">
      <c r="B313" s="100" t="s">
        <v>173</v>
      </c>
      <c r="C313" s="101" t="s">
        <v>163</v>
      </c>
    </row>
    <row r="314" spans="2:4" ht="15" thickBot="1">
      <c r="B314" s="126" t="s">
        <v>174</v>
      </c>
      <c r="C314" s="78">
        <v>24</v>
      </c>
    </row>
    <row r="315" spans="2:4" ht="15" thickBot="1">
      <c r="B315" s="126" t="s">
        <v>175</v>
      </c>
      <c r="C315" s="102" t="s">
        <v>307</v>
      </c>
    </row>
    <row r="316" spans="2:4" ht="29.25" thickBot="1">
      <c r="B316" s="126" t="s">
        <v>177</v>
      </c>
      <c r="C316" s="78" t="s">
        <v>308</v>
      </c>
    </row>
    <row r="317" spans="2:4" ht="15" thickBot="1">
      <c r="B317" s="126" t="s">
        <v>179</v>
      </c>
      <c r="C317" s="78" t="s">
        <v>309</v>
      </c>
    </row>
    <row r="318" spans="2:4" ht="15" thickBot="1">
      <c r="B318" s="126" t="s">
        <v>182</v>
      </c>
      <c r="C318" s="78" t="s">
        <v>183</v>
      </c>
    </row>
    <row r="319" spans="2:4" ht="29.25" thickBot="1">
      <c r="B319" s="126" t="s">
        <v>184</v>
      </c>
      <c r="C319" s="78" t="s">
        <v>310</v>
      </c>
    </row>
    <row r="320" spans="2:4">
      <c r="B320" s="242" t="s">
        <v>186</v>
      </c>
      <c r="C320" s="79" t="s">
        <v>200</v>
      </c>
    </row>
    <row r="321" spans="2:5" ht="15" thickBot="1">
      <c r="B321" s="243"/>
      <c r="C321" s="78" t="s">
        <v>188</v>
      </c>
    </row>
    <row r="322" spans="2:5" ht="15" thickBot="1">
      <c r="B322" s="126" t="s">
        <v>311</v>
      </c>
      <c r="C322" s="78" t="s">
        <v>183</v>
      </c>
    </row>
    <row r="323" spans="2:5" ht="15" thickBot="1">
      <c r="B323" s="126" t="s">
        <v>190</v>
      </c>
      <c r="C323" s="78" t="s">
        <v>183</v>
      </c>
    </row>
    <row r="324" spans="2:5" ht="15" thickBot="1">
      <c r="B324" s="73"/>
    </row>
    <row r="325" spans="2:5" ht="15" thickBot="1">
      <c r="B325" s="100" t="s">
        <v>173</v>
      </c>
      <c r="C325" s="103" t="s">
        <v>163</v>
      </c>
      <c r="D325" s="84"/>
      <c r="E325" s="76"/>
    </row>
    <row r="326" spans="2:5" ht="15" thickBot="1">
      <c r="B326" s="126" t="s">
        <v>174</v>
      </c>
      <c r="C326" s="80">
        <v>25</v>
      </c>
      <c r="D326" s="84"/>
      <c r="E326" s="76"/>
    </row>
    <row r="327" spans="2:5" ht="29.25" thickBot="1">
      <c r="B327" s="126" t="s">
        <v>175</v>
      </c>
      <c r="C327" s="103" t="s">
        <v>312</v>
      </c>
      <c r="D327" s="84"/>
      <c r="E327" s="76"/>
    </row>
    <row r="328" spans="2:5" ht="72" thickBot="1">
      <c r="B328" s="126" t="s">
        <v>177</v>
      </c>
      <c r="C328" s="78" t="s">
        <v>313</v>
      </c>
      <c r="D328" s="78" t="s">
        <v>314</v>
      </c>
      <c r="E328" s="78" t="s">
        <v>315</v>
      </c>
    </row>
    <row r="329" spans="2:5" ht="29.25" thickBot="1">
      <c r="B329" s="242" t="s">
        <v>179</v>
      </c>
      <c r="C329" s="79" t="s">
        <v>316</v>
      </c>
      <c r="D329" s="80" t="s">
        <v>317</v>
      </c>
      <c r="E329" s="76"/>
    </row>
    <row r="330" spans="2:5" ht="42.75">
      <c r="B330" s="244"/>
      <c r="C330" s="79" t="s">
        <v>318</v>
      </c>
      <c r="D330" s="79" t="s">
        <v>319</v>
      </c>
      <c r="E330" s="79" t="s">
        <v>320</v>
      </c>
    </row>
    <row r="331" spans="2:5" ht="42.75">
      <c r="B331" s="244"/>
      <c r="C331" s="91"/>
      <c r="D331" s="79" t="s">
        <v>321</v>
      </c>
      <c r="E331" s="79" t="s">
        <v>322</v>
      </c>
    </row>
    <row r="332" spans="2:5" ht="29.25" thickBot="1">
      <c r="B332" s="243"/>
      <c r="C332" s="92"/>
      <c r="D332" s="78" t="s">
        <v>322</v>
      </c>
      <c r="E332" s="92"/>
    </row>
    <row r="333" spans="2:5" ht="43.5" thickBot="1">
      <c r="B333" s="126" t="s">
        <v>182</v>
      </c>
      <c r="C333" s="80" t="s">
        <v>323</v>
      </c>
      <c r="D333" s="84"/>
      <c r="E333" s="76"/>
    </row>
    <row r="334" spans="2:5" ht="29.25" thickBot="1">
      <c r="B334" s="126" t="s">
        <v>184</v>
      </c>
      <c r="C334" s="80" t="s">
        <v>310</v>
      </c>
      <c r="D334" s="84"/>
      <c r="E334" s="76"/>
    </row>
    <row r="335" spans="2:5">
      <c r="B335" s="242" t="s">
        <v>186</v>
      </c>
      <c r="C335" s="81" t="s">
        <v>324</v>
      </c>
      <c r="D335" s="82"/>
      <c r="E335" s="79" t="s">
        <v>325</v>
      </c>
    </row>
    <row r="336" spans="2:5" ht="15" thickBot="1">
      <c r="B336" s="243"/>
      <c r="C336" s="83" t="s">
        <v>188</v>
      </c>
      <c r="D336" s="78"/>
      <c r="E336" s="78" t="s">
        <v>188</v>
      </c>
    </row>
    <row r="337" spans="2:5" ht="15" thickBot="1">
      <c r="B337" s="126" t="s">
        <v>311</v>
      </c>
      <c r="C337" s="80" t="s">
        <v>183</v>
      </c>
      <c r="D337" s="84"/>
      <c r="E337" s="76"/>
    </row>
    <row r="338" spans="2:5" ht="15" thickBot="1">
      <c r="B338" s="126" t="s">
        <v>190</v>
      </c>
      <c r="C338" s="80" t="s">
        <v>183</v>
      </c>
      <c r="D338" s="84"/>
      <c r="E338" s="76"/>
    </row>
    <row r="339" spans="2:5" ht="15" thickBot="1">
      <c r="B339" s="73"/>
    </row>
    <row r="340" spans="2:5" ht="15" thickBot="1">
      <c r="B340" s="100" t="s">
        <v>173</v>
      </c>
      <c r="C340" s="103" t="s">
        <v>163</v>
      </c>
      <c r="D340" s="76"/>
    </row>
    <row r="341" spans="2:5" ht="15" thickBot="1">
      <c r="B341" s="126" t="s">
        <v>174</v>
      </c>
      <c r="C341" s="80">
        <v>26</v>
      </c>
      <c r="D341" s="76"/>
    </row>
    <row r="342" spans="2:5" ht="15" thickBot="1">
      <c r="B342" s="126" t="s">
        <v>175</v>
      </c>
      <c r="C342" s="103" t="s">
        <v>326</v>
      </c>
      <c r="D342" s="76"/>
    </row>
    <row r="343" spans="2:5" ht="43.5" thickBot="1">
      <c r="B343" s="126" t="s">
        <v>177</v>
      </c>
      <c r="C343" s="78" t="s">
        <v>327</v>
      </c>
      <c r="D343" s="78" t="s">
        <v>328</v>
      </c>
    </row>
    <row r="344" spans="2:5" ht="43.5" thickBot="1">
      <c r="B344" s="126" t="s">
        <v>179</v>
      </c>
      <c r="C344" s="78" t="s">
        <v>329</v>
      </c>
      <c r="D344" s="78" t="s">
        <v>330</v>
      </c>
    </row>
    <row r="345" spans="2:5" ht="15" thickBot="1">
      <c r="B345" s="126" t="s">
        <v>182</v>
      </c>
      <c r="C345" s="80" t="s">
        <v>183</v>
      </c>
      <c r="D345" s="76"/>
    </row>
    <row r="346" spans="2:5" ht="29.25" thickBot="1">
      <c r="B346" s="126" t="s">
        <v>184</v>
      </c>
      <c r="C346" s="80" t="s">
        <v>310</v>
      </c>
      <c r="D346" s="76"/>
    </row>
    <row r="347" spans="2:5">
      <c r="B347" s="242" t="s">
        <v>186</v>
      </c>
      <c r="C347" s="81" t="s">
        <v>200</v>
      </c>
      <c r="D347" s="82"/>
    </row>
    <row r="348" spans="2:5" ht="15" thickBot="1">
      <c r="B348" s="243"/>
      <c r="C348" s="83" t="s">
        <v>188</v>
      </c>
      <c r="D348" s="78"/>
    </row>
    <row r="349" spans="2:5" ht="15" thickBot="1">
      <c r="B349" s="126" t="s">
        <v>311</v>
      </c>
      <c r="C349" s="80" t="s">
        <v>183</v>
      </c>
      <c r="D349" s="76"/>
    </row>
    <row r="350" spans="2:5" ht="15" thickBot="1">
      <c r="B350" s="126" t="s">
        <v>190</v>
      </c>
      <c r="C350" s="80" t="s">
        <v>183</v>
      </c>
      <c r="D350" s="76"/>
    </row>
    <row r="351" spans="2:5" ht="15" thickBot="1">
      <c r="B351" s="73"/>
    </row>
    <row r="352" spans="2:5" ht="15" thickBot="1">
      <c r="B352" s="100" t="s">
        <v>173</v>
      </c>
      <c r="C352" s="101" t="s">
        <v>163</v>
      </c>
    </row>
    <row r="353" spans="2:4" ht="15" thickBot="1">
      <c r="B353" s="126" t="s">
        <v>174</v>
      </c>
      <c r="C353" s="78">
        <v>27</v>
      </c>
    </row>
    <row r="354" spans="2:4" ht="15" thickBot="1">
      <c r="B354" s="126" t="s">
        <v>175</v>
      </c>
      <c r="C354" s="102" t="s">
        <v>331</v>
      </c>
    </row>
    <row r="355" spans="2:4" ht="43.5" thickBot="1">
      <c r="B355" s="126" t="s">
        <v>177</v>
      </c>
      <c r="C355" s="78" t="s">
        <v>332</v>
      </c>
    </row>
    <row r="356" spans="2:4" ht="15" thickBot="1">
      <c r="B356" s="126" t="s">
        <v>179</v>
      </c>
      <c r="C356" s="78" t="s">
        <v>333</v>
      </c>
    </row>
    <row r="357" spans="2:4" ht="28.5">
      <c r="B357" s="242" t="s">
        <v>182</v>
      </c>
      <c r="C357" s="79" t="s">
        <v>334</v>
      </c>
    </row>
    <row r="358" spans="2:4" ht="29.25" thickBot="1">
      <c r="B358" s="243"/>
      <c r="C358" s="78" t="s">
        <v>335</v>
      </c>
    </row>
    <row r="359" spans="2:4" ht="29.25" thickBot="1">
      <c r="B359" s="126" t="s">
        <v>184</v>
      </c>
      <c r="C359" s="78" t="s">
        <v>310</v>
      </c>
    </row>
    <row r="360" spans="2:4">
      <c r="B360" s="242" t="s">
        <v>186</v>
      </c>
      <c r="C360" s="79" t="s">
        <v>195</v>
      </c>
    </row>
    <row r="361" spans="2:4" ht="15" thickBot="1">
      <c r="B361" s="243"/>
      <c r="C361" s="78" t="s">
        <v>188</v>
      </c>
    </row>
    <row r="362" spans="2:4" ht="15" thickBot="1">
      <c r="B362" s="126" t="s">
        <v>311</v>
      </c>
      <c r="C362" s="78" t="s">
        <v>183</v>
      </c>
    </row>
    <row r="363" spans="2:4" ht="15" thickBot="1">
      <c r="B363" s="126" t="s">
        <v>190</v>
      </c>
      <c r="C363" s="78" t="s">
        <v>183</v>
      </c>
    </row>
    <row r="364" spans="2:4" ht="15" thickBot="1">
      <c r="B364" s="73"/>
    </row>
    <row r="365" spans="2:4" ht="15" thickBot="1">
      <c r="B365" s="100" t="s">
        <v>173</v>
      </c>
      <c r="C365" s="103" t="s">
        <v>163</v>
      </c>
      <c r="D365" s="76"/>
    </row>
    <row r="366" spans="2:4" ht="15" thickBot="1">
      <c r="B366" s="126" t="s">
        <v>174</v>
      </c>
      <c r="C366" s="80">
        <v>28</v>
      </c>
      <c r="D366" s="76"/>
    </row>
    <row r="367" spans="2:4" ht="29.25" thickBot="1">
      <c r="B367" s="126" t="s">
        <v>175</v>
      </c>
      <c r="C367" s="103" t="s">
        <v>336</v>
      </c>
      <c r="D367" s="76"/>
    </row>
    <row r="368" spans="2:4" ht="29.25" thickBot="1">
      <c r="B368" s="126" t="s">
        <v>177</v>
      </c>
      <c r="C368" s="78" t="s">
        <v>337</v>
      </c>
      <c r="D368" s="78" t="s">
        <v>338</v>
      </c>
    </row>
    <row r="369" spans="2:4" ht="15" thickBot="1">
      <c r="B369" s="126" t="s">
        <v>179</v>
      </c>
      <c r="C369" s="80" t="s">
        <v>339</v>
      </c>
      <c r="D369" s="76"/>
    </row>
    <row r="370" spans="2:4" ht="15" thickBot="1">
      <c r="B370" s="126" t="s">
        <v>182</v>
      </c>
      <c r="C370" s="80" t="s">
        <v>183</v>
      </c>
      <c r="D370" s="76"/>
    </row>
    <row r="371" spans="2:4" ht="29.25" thickBot="1">
      <c r="B371" s="126" t="s">
        <v>184</v>
      </c>
      <c r="C371" s="80" t="s">
        <v>310</v>
      </c>
      <c r="D371" s="76"/>
    </row>
    <row r="372" spans="2:4">
      <c r="B372" s="242" t="s">
        <v>186</v>
      </c>
      <c r="C372" s="79" t="s">
        <v>298</v>
      </c>
      <c r="D372" s="79" t="s">
        <v>232</v>
      </c>
    </row>
    <row r="373" spans="2:4" ht="15" thickBot="1">
      <c r="B373" s="243"/>
      <c r="C373" s="78" t="s">
        <v>188</v>
      </c>
      <c r="D373" s="78" t="s">
        <v>188</v>
      </c>
    </row>
    <row r="374" spans="2:4" ht="15" thickBot="1">
      <c r="B374" s="126" t="s">
        <v>311</v>
      </c>
      <c r="C374" s="80" t="s">
        <v>183</v>
      </c>
      <c r="D374" s="76"/>
    </row>
    <row r="375" spans="2:4" ht="15" thickBot="1">
      <c r="B375" s="126" t="s">
        <v>190</v>
      </c>
      <c r="C375" s="80" t="s">
        <v>183</v>
      </c>
      <c r="D375" s="76"/>
    </row>
    <row r="376" spans="2:4" ht="15" thickBot="1">
      <c r="B376" s="73"/>
    </row>
    <row r="377" spans="2:4" ht="15" thickBot="1">
      <c r="B377" s="100" t="s">
        <v>173</v>
      </c>
      <c r="C377" s="101" t="s">
        <v>163</v>
      </c>
    </row>
    <row r="378" spans="2:4" ht="15" thickBot="1">
      <c r="B378" s="126" t="s">
        <v>174</v>
      </c>
      <c r="C378" s="78">
        <v>29</v>
      </c>
    </row>
    <row r="379" spans="2:4" ht="15" thickBot="1">
      <c r="B379" s="126" t="s">
        <v>175</v>
      </c>
      <c r="C379" s="102" t="s">
        <v>340</v>
      </c>
    </row>
    <row r="380" spans="2:4" ht="15" thickBot="1">
      <c r="B380" s="126" t="s">
        <v>177</v>
      </c>
      <c r="C380" s="78" t="s">
        <v>341</v>
      </c>
    </row>
    <row r="381" spans="2:4" ht="29.25" thickBot="1">
      <c r="B381" s="126" t="s">
        <v>179</v>
      </c>
      <c r="C381" s="78" t="s">
        <v>342</v>
      </c>
    </row>
    <row r="382" spans="2:4" ht="15" thickBot="1">
      <c r="B382" s="126" t="s">
        <v>182</v>
      </c>
      <c r="C382" s="78" t="s">
        <v>183</v>
      </c>
    </row>
    <row r="383" spans="2:4" ht="29.25" thickBot="1">
      <c r="B383" s="126" t="s">
        <v>184</v>
      </c>
      <c r="C383" s="78" t="s">
        <v>310</v>
      </c>
    </row>
    <row r="384" spans="2:4">
      <c r="B384" s="242" t="s">
        <v>186</v>
      </c>
      <c r="C384" s="79" t="s">
        <v>195</v>
      </c>
    </row>
    <row r="385" spans="2:3" ht="15" thickBot="1">
      <c r="B385" s="243"/>
      <c r="C385" s="78" t="s">
        <v>188</v>
      </c>
    </row>
    <row r="386" spans="2:3" ht="15" thickBot="1">
      <c r="B386" s="126" t="s">
        <v>311</v>
      </c>
      <c r="C386" s="78" t="s">
        <v>183</v>
      </c>
    </row>
    <row r="387" spans="2:3" ht="15" thickBot="1">
      <c r="B387" s="126" t="s">
        <v>190</v>
      </c>
      <c r="C387" s="78" t="s">
        <v>183</v>
      </c>
    </row>
    <row r="388" spans="2:3" ht="15" thickBot="1">
      <c r="B388" s="73"/>
    </row>
    <row r="389" spans="2:3" ht="15" thickBot="1">
      <c r="B389" s="100" t="s">
        <v>173</v>
      </c>
      <c r="C389" s="101" t="s">
        <v>163</v>
      </c>
    </row>
    <row r="390" spans="2:3" ht="15" thickBot="1">
      <c r="B390" s="126" t="s">
        <v>174</v>
      </c>
      <c r="C390" s="78">
        <v>30</v>
      </c>
    </row>
    <row r="391" spans="2:3" ht="29.25" thickBot="1">
      <c r="B391" s="126" t="s">
        <v>175</v>
      </c>
      <c r="C391" s="102" t="s">
        <v>343</v>
      </c>
    </row>
    <row r="392" spans="2:3" ht="29.25" thickBot="1">
      <c r="B392" s="126" t="s">
        <v>177</v>
      </c>
      <c r="C392" s="78" t="s">
        <v>344</v>
      </c>
    </row>
    <row r="393" spans="2:3" ht="29.25" thickBot="1">
      <c r="B393" s="126" t="s">
        <v>179</v>
      </c>
      <c r="C393" s="78" t="s">
        <v>345</v>
      </c>
    </row>
    <row r="394" spans="2:3" ht="15" thickBot="1">
      <c r="B394" s="126" t="s">
        <v>182</v>
      </c>
      <c r="C394" s="78" t="s">
        <v>183</v>
      </c>
    </row>
    <row r="395" spans="2:3" ht="29.25" thickBot="1">
      <c r="B395" s="126" t="s">
        <v>184</v>
      </c>
      <c r="C395" s="78" t="s">
        <v>310</v>
      </c>
    </row>
    <row r="396" spans="2:3">
      <c r="B396" s="242" t="s">
        <v>186</v>
      </c>
      <c r="C396" s="79" t="s">
        <v>200</v>
      </c>
    </row>
    <row r="397" spans="2:3" ht="15" thickBot="1">
      <c r="B397" s="243"/>
      <c r="C397" s="78" t="s">
        <v>188</v>
      </c>
    </row>
    <row r="398" spans="2:3" ht="15" thickBot="1">
      <c r="B398" s="126" t="s">
        <v>311</v>
      </c>
      <c r="C398" s="78" t="s">
        <v>183</v>
      </c>
    </row>
    <row r="399" spans="2:3" ht="15" thickBot="1">
      <c r="B399" s="126" t="s">
        <v>190</v>
      </c>
      <c r="C399" s="78" t="s">
        <v>183</v>
      </c>
    </row>
    <row r="400" spans="2:3" ht="15" thickBot="1">
      <c r="B400" s="73"/>
    </row>
    <row r="401" spans="2:5" ht="15" thickBot="1">
      <c r="B401" s="100" t="s">
        <v>173</v>
      </c>
      <c r="C401" s="101" t="s">
        <v>161</v>
      </c>
    </row>
    <row r="402" spans="2:5" ht="15" thickBot="1">
      <c r="B402" s="126" t="s">
        <v>174</v>
      </c>
      <c r="C402" s="78">
        <v>31</v>
      </c>
    </row>
    <row r="403" spans="2:5" ht="15" thickBot="1">
      <c r="B403" s="126" t="s">
        <v>175</v>
      </c>
      <c r="C403" s="102" t="s">
        <v>346</v>
      </c>
    </row>
    <row r="404" spans="2:5" ht="15" thickBot="1">
      <c r="B404" s="126" t="s">
        <v>177</v>
      </c>
      <c r="C404" s="78" t="s">
        <v>347</v>
      </c>
    </row>
    <row r="405" spans="2:5" ht="15" thickBot="1">
      <c r="B405" s="126" t="s">
        <v>179</v>
      </c>
      <c r="C405" s="78" t="s">
        <v>348</v>
      </c>
    </row>
    <row r="406" spans="2:5" ht="15" thickBot="1">
      <c r="B406" s="126" t="s">
        <v>182</v>
      </c>
      <c r="C406" s="78" t="s">
        <v>183</v>
      </c>
    </row>
    <row r="407" spans="2:5" ht="15" thickBot="1">
      <c r="B407" s="126" t="s">
        <v>184</v>
      </c>
      <c r="C407" s="78" t="s">
        <v>183</v>
      </c>
    </row>
    <row r="408" spans="2:5">
      <c r="B408" s="242" t="s">
        <v>186</v>
      </c>
      <c r="C408" s="79" t="s">
        <v>200</v>
      </c>
    </row>
    <row r="409" spans="2:5" ht="15" thickBot="1">
      <c r="B409" s="243"/>
      <c r="C409" s="78" t="s">
        <v>188</v>
      </c>
    </row>
    <row r="410" spans="2:5" ht="15" thickBot="1">
      <c r="B410" s="126" t="s">
        <v>311</v>
      </c>
      <c r="C410" s="78" t="s">
        <v>183</v>
      </c>
    </row>
    <row r="411" spans="2:5" ht="15" thickBot="1">
      <c r="B411" s="126" t="s">
        <v>190</v>
      </c>
      <c r="C411" s="78" t="s">
        <v>183</v>
      </c>
    </row>
    <row r="412" spans="2:5" ht="15" thickBot="1">
      <c r="B412" s="73"/>
    </row>
    <row r="413" spans="2:5" ht="15" thickBot="1">
      <c r="B413" s="100" t="s">
        <v>173</v>
      </c>
      <c r="C413" s="103" t="s">
        <v>161</v>
      </c>
      <c r="D413" s="84"/>
      <c r="E413" s="76"/>
    </row>
    <row r="414" spans="2:5" ht="15" thickBot="1">
      <c r="B414" s="126" t="s">
        <v>174</v>
      </c>
      <c r="C414" s="80">
        <v>32</v>
      </c>
      <c r="D414" s="84"/>
      <c r="E414" s="76"/>
    </row>
    <row r="415" spans="2:5" ht="15" thickBot="1">
      <c r="B415" s="126" t="s">
        <v>175</v>
      </c>
      <c r="C415" s="103" t="s">
        <v>349</v>
      </c>
      <c r="D415" s="84"/>
      <c r="E415" s="76"/>
    </row>
    <row r="416" spans="2:5" ht="29.25" thickBot="1">
      <c r="B416" s="126" t="s">
        <v>177</v>
      </c>
      <c r="C416" s="78" t="s">
        <v>350</v>
      </c>
      <c r="D416" s="78" t="s">
        <v>351</v>
      </c>
      <c r="E416" s="78" t="s">
        <v>352</v>
      </c>
    </row>
    <row r="417" spans="2:5" ht="29.25" thickBot="1">
      <c r="B417" s="126" t="s">
        <v>179</v>
      </c>
      <c r="C417" s="78" t="s">
        <v>353</v>
      </c>
      <c r="D417" s="78" t="s">
        <v>354</v>
      </c>
      <c r="E417" s="78" t="s">
        <v>355</v>
      </c>
    </row>
    <row r="418" spans="2:5" ht="15" thickBot="1">
      <c r="B418" s="126" t="s">
        <v>182</v>
      </c>
      <c r="C418" s="80" t="s">
        <v>183</v>
      </c>
      <c r="D418" s="84"/>
      <c r="E418" s="76"/>
    </row>
    <row r="419" spans="2:5" ht="15" thickBot="1">
      <c r="B419" s="126" t="s">
        <v>184</v>
      </c>
      <c r="C419" s="80" t="s">
        <v>183</v>
      </c>
      <c r="D419" s="84"/>
      <c r="E419" s="76"/>
    </row>
    <row r="420" spans="2:5">
      <c r="B420" s="242" t="s">
        <v>186</v>
      </c>
      <c r="C420" s="81" t="s">
        <v>200</v>
      </c>
      <c r="D420" s="85"/>
      <c r="E420" s="82"/>
    </row>
    <row r="421" spans="2:5" ht="15" thickBot="1">
      <c r="B421" s="243"/>
      <c r="C421" s="83" t="s">
        <v>188</v>
      </c>
      <c r="D421" s="86"/>
      <c r="E421" s="78"/>
    </row>
    <row r="422" spans="2:5" ht="15" thickBot="1">
      <c r="B422" s="126" t="s">
        <v>311</v>
      </c>
      <c r="C422" s="80" t="s">
        <v>183</v>
      </c>
      <c r="D422" s="84"/>
      <c r="E422" s="76"/>
    </row>
    <row r="423" spans="2:5" ht="15" thickBot="1">
      <c r="B423" s="126" t="s">
        <v>190</v>
      </c>
      <c r="C423" s="80" t="s">
        <v>183</v>
      </c>
      <c r="D423" s="84"/>
      <c r="E423" s="76"/>
    </row>
    <row r="424" spans="2:5" ht="15" thickBot="1">
      <c r="B424" s="73"/>
    </row>
    <row r="425" spans="2:5" ht="15" thickBot="1">
      <c r="B425" s="100" t="s">
        <v>209</v>
      </c>
      <c r="C425" s="101" t="s">
        <v>171</v>
      </c>
    </row>
    <row r="426" spans="2:5" ht="15" thickBot="1">
      <c r="B426" s="126" t="s">
        <v>174</v>
      </c>
      <c r="C426" s="78">
        <v>33</v>
      </c>
    </row>
    <row r="427" spans="2:5" ht="29.25" thickBot="1">
      <c r="B427" s="126" t="s">
        <v>175</v>
      </c>
      <c r="C427" s="102" t="s">
        <v>356</v>
      </c>
    </row>
    <row r="428" spans="2:5" ht="29.25" thickBot="1">
      <c r="B428" s="126" t="s">
        <v>177</v>
      </c>
      <c r="C428" s="78" t="s">
        <v>357</v>
      </c>
    </row>
    <row r="429" spans="2:5" ht="15" thickBot="1">
      <c r="B429" s="126" t="s">
        <v>179</v>
      </c>
      <c r="C429" s="78" t="s">
        <v>358</v>
      </c>
    </row>
    <row r="430" spans="2:5" ht="28.5">
      <c r="B430" s="242" t="s">
        <v>182</v>
      </c>
      <c r="C430" s="79" t="s">
        <v>334</v>
      </c>
    </row>
    <row r="431" spans="2:5" ht="29.25" thickBot="1">
      <c r="B431" s="243"/>
      <c r="C431" s="78" t="s">
        <v>335</v>
      </c>
    </row>
    <row r="432" spans="2:5" ht="15" thickBot="1">
      <c r="B432" s="126" t="s">
        <v>184</v>
      </c>
      <c r="C432" s="78" t="s">
        <v>183</v>
      </c>
    </row>
    <row r="433" spans="2:3">
      <c r="B433" s="242" t="s">
        <v>186</v>
      </c>
      <c r="C433" s="79" t="s">
        <v>195</v>
      </c>
    </row>
    <row r="434" spans="2:3" ht="15" thickBot="1">
      <c r="B434" s="243"/>
      <c r="C434" s="78" t="s">
        <v>188</v>
      </c>
    </row>
    <row r="435" spans="2:3" ht="15" thickBot="1">
      <c r="B435" s="126" t="s">
        <v>311</v>
      </c>
      <c r="C435" s="78" t="s">
        <v>183</v>
      </c>
    </row>
    <row r="436" spans="2:3" ht="15" thickBot="1">
      <c r="B436" s="126" t="s">
        <v>190</v>
      </c>
      <c r="C436" s="78" t="s">
        <v>183</v>
      </c>
    </row>
    <row r="437" spans="2:3" ht="15" thickBot="1">
      <c r="B437" s="73"/>
    </row>
    <row r="438" spans="2:3" ht="15" thickBot="1">
      <c r="B438" s="100" t="s">
        <v>209</v>
      </c>
      <c r="C438" s="101" t="s">
        <v>171</v>
      </c>
    </row>
    <row r="439" spans="2:3" ht="15" thickBot="1">
      <c r="B439" s="126" t="s">
        <v>174</v>
      </c>
      <c r="C439" s="78">
        <v>34</v>
      </c>
    </row>
    <row r="440" spans="2:3" ht="43.5" thickBot="1">
      <c r="B440" s="126" t="s">
        <v>175</v>
      </c>
      <c r="C440" s="102" t="s">
        <v>359</v>
      </c>
    </row>
    <row r="441" spans="2:3" ht="15" thickBot="1">
      <c r="B441" s="126" t="s">
        <v>177</v>
      </c>
      <c r="C441" s="78" t="s">
        <v>360</v>
      </c>
    </row>
    <row r="442" spans="2:3" ht="15" thickBot="1">
      <c r="B442" s="126" t="s">
        <v>179</v>
      </c>
      <c r="C442" s="78" t="s">
        <v>361</v>
      </c>
    </row>
    <row r="443" spans="2:3" ht="15" thickBot="1">
      <c r="B443" s="126" t="s">
        <v>182</v>
      </c>
      <c r="C443" s="78" t="s">
        <v>183</v>
      </c>
    </row>
    <row r="444" spans="2:3" ht="15" thickBot="1">
      <c r="B444" s="126" t="s">
        <v>184</v>
      </c>
      <c r="C444" s="78" t="s">
        <v>183</v>
      </c>
    </row>
    <row r="445" spans="2:3">
      <c r="B445" s="242" t="s">
        <v>186</v>
      </c>
      <c r="C445" s="79" t="s">
        <v>195</v>
      </c>
    </row>
    <row r="446" spans="2:3" ht="15" thickBot="1">
      <c r="B446" s="243"/>
      <c r="C446" s="78" t="s">
        <v>188</v>
      </c>
    </row>
    <row r="447" spans="2:3" ht="15" thickBot="1">
      <c r="B447" s="126" t="s">
        <v>311</v>
      </c>
      <c r="C447" s="78" t="s">
        <v>183</v>
      </c>
    </row>
    <row r="448" spans="2:3" ht="15" thickBot="1">
      <c r="B448" s="126" t="s">
        <v>190</v>
      </c>
      <c r="C448" s="78" t="s">
        <v>183</v>
      </c>
    </row>
    <row r="449" spans="2:4" ht="15" thickBot="1">
      <c r="B449" s="73"/>
    </row>
    <row r="450" spans="2:4" ht="15" thickBot="1">
      <c r="B450" s="100" t="s">
        <v>209</v>
      </c>
      <c r="C450" s="103" t="s">
        <v>171</v>
      </c>
      <c r="D450" s="76"/>
    </row>
    <row r="451" spans="2:4" ht="15" thickBot="1">
      <c r="B451" s="126" t="s">
        <v>174</v>
      </c>
      <c r="C451" s="80">
        <v>35</v>
      </c>
      <c r="D451" s="76"/>
    </row>
    <row r="452" spans="2:4" ht="29.25" thickBot="1">
      <c r="B452" s="126" t="s">
        <v>175</v>
      </c>
      <c r="C452" s="103" t="s">
        <v>362</v>
      </c>
      <c r="D452" s="76"/>
    </row>
    <row r="453" spans="2:4" ht="29.25" thickBot="1">
      <c r="B453" s="126" t="s">
        <v>177</v>
      </c>
      <c r="C453" s="78" t="s">
        <v>337</v>
      </c>
      <c r="D453" s="78" t="s">
        <v>338</v>
      </c>
    </row>
    <row r="454" spans="2:4" ht="15" thickBot="1">
      <c r="B454" s="126" t="s">
        <v>179</v>
      </c>
      <c r="C454" s="80" t="s">
        <v>339</v>
      </c>
      <c r="D454" s="76"/>
    </row>
    <row r="455" spans="2:4" ht="15" thickBot="1">
      <c r="B455" s="126" t="s">
        <v>182</v>
      </c>
      <c r="C455" s="80" t="s">
        <v>183</v>
      </c>
      <c r="D455" s="76"/>
    </row>
    <row r="456" spans="2:4" ht="15" thickBot="1">
      <c r="B456" s="126" t="s">
        <v>184</v>
      </c>
      <c r="C456" s="80" t="s">
        <v>183</v>
      </c>
      <c r="D456" s="76"/>
    </row>
    <row r="457" spans="2:4">
      <c r="B457" s="242" t="s">
        <v>186</v>
      </c>
      <c r="C457" s="79" t="s">
        <v>298</v>
      </c>
      <c r="D457" s="79" t="s">
        <v>232</v>
      </c>
    </row>
    <row r="458" spans="2:4" ht="15" thickBot="1">
      <c r="B458" s="243"/>
      <c r="C458" s="78" t="s">
        <v>188</v>
      </c>
      <c r="D458" s="78" t="s">
        <v>188</v>
      </c>
    </row>
    <row r="459" spans="2:4" ht="15" thickBot="1">
      <c r="B459" s="126" t="s">
        <v>311</v>
      </c>
      <c r="C459" s="80" t="s">
        <v>183</v>
      </c>
      <c r="D459" s="76"/>
    </row>
    <row r="460" spans="2:4" ht="15" thickBot="1">
      <c r="B460" s="126" t="s">
        <v>190</v>
      </c>
      <c r="C460" s="80" t="s">
        <v>183</v>
      </c>
      <c r="D460" s="76"/>
    </row>
    <row r="461" spans="2:4" ht="15" thickBot="1">
      <c r="B461" s="73"/>
    </row>
    <row r="462" spans="2:4" ht="15" thickBot="1">
      <c r="B462" s="100" t="s">
        <v>173</v>
      </c>
      <c r="C462" s="101" t="s">
        <v>165</v>
      </c>
    </row>
    <row r="463" spans="2:4" ht="15" thickBot="1">
      <c r="B463" s="126" t="s">
        <v>174</v>
      </c>
      <c r="C463" s="78">
        <v>36</v>
      </c>
    </row>
    <row r="464" spans="2:4" ht="29.25" thickBot="1">
      <c r="B464" s="126" t="s">
        <v>175</v>
      </c>
      <c r="C464" s="102" t="s">
        <v>363</v>
      </c>
    </row>
    <row r="465" spans="2:3" ht="29.25" thickBot="1">
      <c r="B465" s="126" t="s">
        <v>177</v>
      </c>
      <c r="C465" s="78" t="s">
        <v>364</v>
      </c>
    </row>
    <row r="466" spans="2:3" ht="29.25" thickBot="1">
      <c r="B466" s="126" t="s">
        <v>179</v>
      </c>
      <c r="C466" s="78" t="s">
        <v>365</v>
      </c>
    </row>
    <row r="467" spans="2:3" ht="15" thickBot="1">
      <c r="B467" s="126" t="s">
        <v>182</v>
      </c>
      <c r="C467" s="78" t="s">
        <v>183</v>
      </c>
    </row>
    <row r="468" spans="2:3" ht="15" thickBot="1">
      <c r="B468" s="126" t="s">
        <v>184</v>
      </c>
      <c r="C468" s="78" t="s">
        <v>183</v>
      </c>
    </row>
    <row r="469" spans="2:3">
      <c r="B469" s="242" t="s">
        <v>186</v>
      </c>
      <c r="C469" s="79" t="s">
        <v>200</v>
      </c>
    </row>
    <row r="470" spans="2:3" ht="15" thickBot="1">
      <c r="B470" s="243"/>
      <c r="C470" s="78" t="s">
        <v>188</v>
      </c>
    </row>
    <row r="471" spans="2:3" ht="15" thickBot="1">
      <c r="B471" s="126" t="s">
        <v>311</v>
      </c>
      <c r="C471" s="78" t="s">
        <v>183</v>
      </c>
    </row>
    <row r="472" spans="2:3" ht="15" thickBot="1">
      <c r="B472" s="126" t="s">
        <v>190</v>
      </c>
      <c r="C472" s="78" t="s">
        <v>183</v>
      </c>
    </row>
    <row r="473" spans="2:3" ht="15" thickBot="1">
      <c r="B473" s="73"/>
    </row>
    <row r="474" spans="2:3" ht="15" thickBot="1">
      <c r="B474" s="100" t="s">
        <v>209</v>
      </c>
      <c r="C474" s="101" t="s">
        <v>171</v>
      </c>
    </row>
    <row r="475" spans="2:3" ht="15" thickBot="1">
      <c r="B475" s="126" t="s">
        <v>174</v>
      </c>
      <c r="C475" s="78">
        <v>37</v>
      </c>
    </row>
    <row r="476" spans="2:3" ht="57.75" thickBot="1">
      <c r="B476" s="126" t="s">
        <v>175</v>
      </c>
      <c r="C476" s="102" t="s">
        <v>366</v>
      </c>
    </row>
    <row r="477" spans="2:3" ht="29.25" thickBot="1">
      <c r="B477" s="126" t="s">
        <v>177</v>
      </c>
      <c r="C477" s="78" t="s">
        <v>367</v>
      </c>
    </row>
    <row r="478" spans="2:3" ht="28.5">
      <c r="B478" s="242" t="s">
        <v>179</v>
      </c>
      <c r="C478" s="79" t="s">
        <v>368</v>
      </c>
    </row>
    <row r="479" spans="2:3" ht="43.5" thickBot="1">
      <c r="B479" s="243"/>
      <c r="C479" s="78" t="s">
        <v>369</v>
      </c>
    </row>
    <row r="480" spans="2:3" ht="29.25" thickBot="1">
      <c r="B480" s="126" t="s">
        <v>182</v>
      </c>
      <c r="C480" s="78" t="s">
        <v>370</v>
      </c>
    </row>
    <row r="481" spans="2:6" ht="15" thickBot="1">
      <c r="B481" s="126" t="s">
        <v>184</v>
      </c>
      <c r="C481" s="78" t="s">
        <v>183</v>
      </c>
    </row>
    <row r="482" spans="2:6">
      <c r="B482" s="242" t="s">
        <v>186</v>
      </c>
      <c r="C482" s="79" t="s">
        <v>200</v>
      </c>
    </row>
    <row r="483" spans="2:6" ht="15" thickBot="1">
      <c r="B483" s="243"/>
      <c r="C483" s="78" t="s">
        <v>188</v>
      </c>
    </row>
    <row r="484" spans="2:6" ht="15" thickBot="1">
      <c r="B484" s="126" t="s">
        <v>311</v>
      </c>
      <c r="C484" s="78" t="s">
        <v>183</v>
      </c>
    </row>
    <row r="485" spans="2:6" ht="15" thickBot="1">
      <c r="B485" s="126" t="s">
        <v>190</v>
      </c>
      <c r="C485" s="78" t="s">
        <v>183</v>
      </c>
    </row>
    <row r="486" spans="2:6" ht="15" thickBot="1">
      <c r="B486" s="73"/>
    </row>
    <row r="487" spans="2:6" ht="15" thickBot="1">
      <c r="B487" s="100" t="s">
        <v>209</v>
      </c>
      <c r="C487" s="103" t="s">
        <v>171</v>
      </c>
      <c r="D487" s="84"/>
      <c r="E487" s="84"/>
      <c r="F487" s="76"/>
    </row>
    <row r="488" spans="2:6" ht="15" thickBot="1">
      <c r="B488" s="126" t="s">
        <v>174</v>
      </c>
      <c r="C488" s="80">
        <v>38</v>
      </c>
      <c r="D488" s="84"/>
      <c r="E488" s="84"/>
      <c r="F488" s="76"/>
    </row>
    <row r="489" spans="2:6" ht="29.25" thickBot="1">
      <c r="B489" s="126" t="s">
        <v>175</v>
      </c>
      <c r="C489" s="103" t="s">
        <v>371</v>
      </c>
      <c r="D489" s="84"/>
      <c r="E489" s="84"/>
      <c r="F489" s="76"/>
    </row>
    <row r="490" spans="2:6" ht="43.5" thickBot="1">
      <c r="B490" s="242" t="s">
        <v>177</v>
      </c>
      <c r="C490" s="78" t="s">
        <v>372</v>
      </c>
      <c r="D490" s="78" t="s">
        <v>373</v>
      </c>
      <c r="E490" s="90" t="s">
        <v>374</v>
      </c>
      <c r="F490" s="90" t="s">
        <v>375</v>
      </c>
    </row>
    <row r="491" spans="2:6" ht="15" thickBot="1">
      <c r="B491" s="243"/>
      <c r="C491" s="80"/>
      <c r="D491" s="76"/>
      <c r="E491" s="77"/>
      <c r="F491" s="77"/>
    </row>
    <row r="492" spans="2:6" ht="15" thickBot="1">
      <c r="B492" s="242" t="s">
        <v>179</v>
      </c>
      <c r="C492" s="80" t="s">
        <v>376</v>
      </c>
      <c r="D492" s="84"/>
      <c r="E492" s="84"/>
      <c r="F492" s="76"/>
    </row>
    <row r="493" spans="2:6" ht="28.5">
      <c r="B493" s="244"/>
      <c r="C493" s="79" t="s">
        <v>377</v>
      </c>
      <c r="D493" s="79" t="s">
        <v>378</v>
      </c>
      <c r="E493" s="81" t="s">
        <v>379</v>
      </c>
      <c r="F493" s="82"/>
    </row>
    <row r="494" spans="2:6" ht="99.75">
      <c r="B494" s="244"/>
      <c r="C494" s="79" t="s">
        <v>380</v>
      </c>
      <c r="D494" s="79" t="s">
        <v>381</v>
      </c>
      <c r="E494" s="93" t="s">
        <v>382</v>
      </c>
      <c r="F494" s="79"/>
    </row>
    <row r="495" spans="2:6" ht="43.5" thickBot="1">
      <c r="B495" s="243"/>
      <c r="C495" s="92"/>
      <c r="D495" s="92"/>
      <c r="E495" s="83" t="s">
        <v>383</v>
      </c>
      <c r="F495" s="78"/>
    </row>
    <row r="496" spans="2:6">
      <c r="B496" s="242" t="s">
        <v>182</v>
      </c>
      <c r="C496" s="81" t="s">
        <v>384</v>
      </c>
      <c r="D496" s="85"/>
      <c r="E496" s="85"/>
      <c r="F496" s="82"/>
    </row>
    <row r="497" spans="2:6" ht="42.75">
      <c r="B497" s="244"/>
      <c r="C497" s="93" t="s">
        <v>385</v>
      </c>
      <c r="D497" s="73"/>
      <c r="E497" s="73"/>
      <c r="F497" s="79"/>
    </row>
    <row r="498" spans="2:6" ht="72" thickBot="1">
      <c r="B498" s="243"/>
      <c r="C498" s="83" t="s">
        <v>386</v>
      </c>
      <c r="D498" s="86"/>
      <c r="E498" s="86"/>
      <c r="F498" s="78"/>
    </row>
    <row r="499" spans="2:6" ht="15" thickBot="1">
      <c r="B499" s="126" t="s">
        <v>184</v>
      </c>
      <c r="C499" s="80" t="s">
        <v>183</v>
      </c>
      <c r="D499" s="84"/>
      <c r="E499" s="84"/>
      <c r="F499" s="76"/>
    </row>
    <row r="500" spans="2:6">
      <c r="B500" s="242" t="s">
        <v>186</v>
      </c>
      <c r="C500" s="81" t="s">
        <v>324</v>
      </c>
      <c r="D500" s="82"/>
      <c r="E500" s="81" t="s">
        <v>387</v>
      </c>
      <c r="F500" s="82"/>
    </row>
    <row r="501" spans="2:6" ht="15" thickBot="1">
      <c r="B501" s="243"/>
      <c r="C501" s="83" t="s">
        <v>188</v>
      </c>
      <c r="D501" s="78"/>
      <c r="E501" s="83" t="s">
        <v>188</v>
      </c>
      <c r="F501" s="78"/>
    </row>
    <row r="502" spans="2:6" ht="15" thickBot="1">
      <c r="B502" s="126" t="s">
        <v>311</v>
      </c>
      <c r="C502" s="80" t="s">
        <v>183</v>
      </c>
      <c r="D502" s="84"/>
      <c r="E502" s="84"/>
      <c r="F502" s="76"/>
    </row>
    <row r="503" spans="2:6" ht="15" thickBot="1">
      <c r="B503" s="126" t="s">
        <v>190</v>
      </c>
      <c r="C503" s="80" t="s">
        <v>183</v>
      </c>
      <c r="D503" s="84"/>
      <c r="E503" s="84"/>
      <c r="F503" s="76"/>
    </row>
    <row r="504" spans="2:6" ht="15" thickBot="1">
      <c r="B504" s="73"/>
    </row>
    <row r="505" spans="2:6" ht="15" thickBot="1">
      <c r="B505" s="104" t="s">
        <v>388</v>
      </c>
      <c r="C505" s="103" t="s">
        <v>389</v>
      </c>
      <c r="D505" s="84"/>
      <c r="E505" s="84"/>
      <c r="F505" s="76"/>
    </row>
    <row r="506" spans="2:6" ht="15" thickBot="1">
      <c r="B506" s="126" t="s">
        <v>174</v>
      </c>
      <c r="C506" s="80">
        <v>39</v>
      </c>
      <c r="D506" s="84"/>
      <c r="E506" s="84"/>
      <c r="F506" s="76"/>
    </row>
    <row r="507" spans="2:6" ht="100.5" thickBot="1">
      <c r="B507" s="126" t="s">
        <v>175</v>
      </c>
      <c r="C507" s="103" t="s">
        <v>390</v>
      </c>
      <c r="D507" s="84"/>
      <c r="E507" s="84"/>
      <c r="F507" s="76"/>
    </row>
    <row r="508" spans="2:6" ht="15" thickBot="1">
      <c r="B508" s="126" t="s">
        <v>177</v>
      </c>
      <c r="C508" s="78" t="s">
        <v>391</v>
      </c>
      <c r="D508" s="78" t="s">
        <v>392</v>
      </c>
      <c r="E508" s="80" t="s">
        <v>393</v>
      </c>
      <c r="F508" s="76"/>
    </row>
    <row r="509" spans="2:6" ht="157.5" thickBot="1">
      <c r="B509" s="126" t="s">
        <v>179</v>
      </c>
      <c r="C509" s="78" t="s">
        <v>394</v>
      </c>
      <c r="D509" s="78" t="s">
        <v>395</v>
      </c>
      <c r="E509" s="80" t="s">
        <v>396</v>
      </c>
      <c r="F509" s="76"/>
    </row>
    <row r="510" spans="2:6" ht="15" thickBot="1">
      <c r="B510" s="126" t="s">
        <v>182</v>
      </c>
      <c r="C510" s="78" t="s">
        <v>397</v>
      </c>
      <c r="D510" s="78" t="s">
        <v>398</v>
      </c>
      <c r="E510" s="80" t="s">
        <v>399</v>
      </c>
      <c r="F510" s="76"/>
    </row>
    <row r="511" spans="2:6" ht="46.5" thickBot="1">
      <c r="B511" s="126" t="s">
        <v>184</v>
      </c>
      <c r="C511" s="78" t="s">
        <v>400</v>
      </c>
      <c r="D511" s="78" t="s">
        <v>401</v>
      </c>
      <c r="E511" s="78" t="s">
        <v>402</v>
      </c>
      <c r="F511" s="78" t="s">
        <v>403</v>
      </c>
    </row>
    <row r="512" spans="2:6">
      <c r="B512" s="242" t="s">
        <v>186</v>
      </c>
      <c r="C512" s="81" t="s">
        <v>195</v>
      </c>
      <c r="D512" s="85"/>
      <c r="E512" s="85"/>
      <c r="F512" s="82"/>
    </row>
    <row r="513" spans="2:6" ht="15" thickBot="1">
      <c r="B513" s="243"/>
      <c r="C513" s="83" t="s">
        <v>188</v>
      </c>
      <c r="D513" s="86"/>
      <c r="E513" s="86"/>
      <c r="F513" s="78"/>
    </row>
    <row r="514" spans="2:6" ht="15" thickBot="1">
      <c r="B514" s="126" t="s">
        <v>189</v>
      </c>
      <c r="C514" s="80" t="s">
        <v>404</v>
      </c>
      <c r="D514" s="84"/>
      <c r="E514" s="84"/>
      <c r="F514" s="76"/>
    </row>
    <row r="515" spans="2:6" ht="15" thickBot="1">
      <c r="B515" s="126" t="s">
        <v>190</v>
      </c>
      <c r="C515" s="80" t="s">
        <v>404</v>
      </c>
      <c r="D515" s="84"/>
      <c r="E515" s="84"/>
      <c r="F515" s="76"/>
    </row>
    <row r="516" spans="2:6">
      <c r="B516" s="73"/>
    </row>
  </sheetData>
  <mergeCells count="51">
    <mergeCell ref="B37:B38"/>
    <mergeCell ref="B33:B34"/>
    <mergeCell ref="B49:B50"/>
    <mergeCell ref="B61:B62"/>
    <mergeCell ref="B76:B77"/>
    <mergeCell ref="B72:B75"/>
    <mergeCell ref="B88:B89"/>
    <mergeCell ref="B100:B101"/>
    <mergeCell ref="B113:B114"/>
    <mergeCell ref="B111:B112"/>
    <mergeCell ref="B127:B128"/>
    <mergeCell ref="B124:B125"/>
    <mergeCell ref="B187:B188"/>
    <mergeCell ref="B139:B140"/>
    <mergeCell ref="B151:B152"/>
    <mergeCell ref="B163:B164"/>
    <mergeCell ref="B175:B176"/>
    <mergeCell ref="B223:B224"/>
    <mergeCell ref="B235:B236"/>
    <mergeCell ref="B247:B248"/>
    <mergeCell ref="B211:B212"/>
    <mergeCell ref="B199:B200"/>
    <mergeCell ref="B308:B309"/>
    <mergeCell ref="B296:B297"/>
    <mergeCell ref="B272:B273"/>
    <mergeCell ref="B284:B285"/>
    <mergeCell ref="B255:B256"/>
    <mergeCell ref="B260:B261"/>
    <mergeCell ref="B357:B358"/>
    <mergeCell ref="B372:B373"/>
    <mergeCell ref="B347:B348"/>
    <mergeCell ref="B320:B321"/>
    <mergeCell ref="B335:B336"/>
    <mergeCell ref="B329:B332"/>
    <mergeCell ref="B408:B409"/>
    <mergeCell ref="B420:B421"/>
    <mergeCell ref="B384:B385"/>
    <mergeCell ref="B396:B397"/>
    <mergeCell ref="B360:B361"/>
    <mergeCell ref="B469:B470"/>
    <mergeCell ref="B482:B483"/>
    <mergeCell ref="B478:B479"/>
    <mergeCell ref="B433:B434"/>
    <mergeCell ref="B430:B431"/>
    <mergeCell ref="B445:B446"/>
    <mergeCell ref="B457:B458"/>
    <mergeCell ref="B512:B513"/>
    <mergeCell ref="B490:B491"/>
    <mergeCell ref="B500:B501"/>
    <mergeCell ref="B496:B498"/>
    <mergeCell ref="B492:B49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E4620-8D9A-5C4C-B33C-2FE1C458A085}">
  <dimension ref="A1:B57"/>
  <sheetViews>
    <sheetView workbookViewId="0">
      <selection activeCell="C25" sqref="C25"/>
    </sheetView>
  </sheetViews>
  <sheetFormatPr defaultColWidth="10.85546875" defaultRowHeight="14.25"/>
  <cols>
    <col min="1" max="1" width="81.85546875" style="6" customWidth="1"/>
    <col min="2" max="2" width="60.28515625" style="6" bestFit="1" customWidth="1"/>
    <col min="3" max="16384" width="10.85546875" style="6"/>
  </cols>
  <sheetData>
    <row r="1" spans="1:2" ht="15" thickBot="1">
      <c r="A1" s="119" t="s">
        <v>405</v>
      </c>
      <c r="B1" s="120"/>
    </row>
    <row r="2" spans="1:2">
      <c r="A2" s="107" t="s">
        <v>406</v>
      </c>
      <c r="B2" s="249"/>
    </row>
    <row r="3" spans="1:2" ht="23.25" thickBot="1">
      <c r="A3" s="108" t="s">
        <v>407</v>
      </c>
      <c r="B3" s="248"/>
    </row>
    <row r="4" spans="1:2">
      <c r="A4" s="109" t="s">
        <v>408</v>
      </c>
      <c r="B4" s="110"/>
    </row>
    <row r="5" spans="1:2" ht="66" thickBot="1">
      <c r="A5" s="107" t="s">
        <v>409</v>
      </c>
      <c r="B5" s="110" t="s">
        <v>410</v>
      </c>
    </row>
    <row r="6" spans="1:2" ht="17.100000000000001" customHeight="1">
      <c r="A6" s="109" t="s">
        <v>411</v>
      </c>
      <c r="B6" s="245" t="s">
        <v>412</v>
      </c>
    </row>
    <row r="7" spans="1:2" ht="57" thickBot="1">
      <c r="A7" s="108" t="s">
        <v>413</v>
      </c>
      <c r="B7" s="246"/>
    </row>
    <row r="8" spans="1:2">
      <c r="A8" s="109" t="s">
        <v>414</v>
      </c>
      <c r="B8" s="245" t="s">
        <v>415</v>
      </c>
    </row>
    <row r="9" spans="1:2" ht="23.25" thickBot="1">
      <c r="A9" s="108" t="s">
        <v>416</v>
      </c>
      <c r="B9" s="246"/>
    </row>
    <row r="10" spans="1:2">
      <c r="A10" s="109" t="s">
        <v>417</v>
      </c>
      <c r="B10" s="245" t="s">
        <v>418</v>
      </c>
    </row>
    <row r="11" spans="1:2" ht="45.75" thickBot="1">
      <c r="A11" s="108" t="s">
        <v>419</v>
      </c>
      <c r="B11" s="246"/>
    </row>
    <row r="12" spans="1:2">
      <c r="A12" s="109" t="s">
        <v>420</v>
      </c>
      <c r="B12" s="245" t="s">
        <v>421</v>
      </c>
    </row>
    <row r="13" spans="1:2" ht="15" thickBot="1">
      <c r="A13" s="108" t="s">
        <v>422</v>
      </c>
      <c r="B13" s="246"/>
    </row>
    <row r="14" spans="1:2">
      <c r="A14" s="109" t="s">
        <v>423</v>
      </c>
      <c r="B14" s="245" t="s">
        <v>424</v>
      </c>
    </row>
    <row r="15" spans="1:2" ht="34.5" thickBot="1">
      <c r="A15" s="108" t="s">
        <v>425</v>
      </c>
      <c r="B15" s="246"/>
    </row>
    <row r="16" spans="1:2" ht="15" customHeight="1">
      <c r="A16" s="109" t="s">
        <v>426</v>
      </c>
      <c r="B16" s="250" t="s">
        <v>427</v>
      </c>
    </row>
    <row r="17" spans="1:2" ht="34.5" thickBot="1">
      <c r="A17" s="107" t="s">
        <v>428</v>
      </c>
      <c r="B17" s="251"/>
    </row>
    <row r="18" spans="1:2" ht="15.95" customHeight="1">
      <c r="A18" s="109" t="s">
        <v>429</v>
      </c>
      <c r="B18" s="250" t="s">
        <v>430</v>
      </c>
    </row>
    <row r="19" spans="1:2" ht="71.25" thickBot="1">
      <c r="A19" s="107" t="s">
        <v>431</v>
      </c>
      <c r="B19" s="251"/>
    </row>
    <row r="20" spans="1:2">
      <c r="A20" s="109" t="s">
        <v>432</v>
      </c>
      <c r="B20" s="245" t="s">
        <v>433</v>
      </c>
    </row>
    <row r="21" spans="1:2" ht="34.5" thickBot="1">
      <c r="A21" s="108" t="s">
        <v>434</v>
      </c>
      <c r="B21" s="246"/>
    </row>
    <row r="22" spans="1:2">
      <c r="A22" s="109" t="s">
        <v>435</v>
      </c>
      <c r="B22" s="111"/>
    </row>
    <row r="23" spans="1:2" ht="93.75" thickBot="1">
      <c r="A23" s="107" t="s">
        <v>436</v>
      </c>
      <c r="B23" s="112" t="s">
        <v>437</v>
      </c>
    </row>
    <row r="24" spans="1:2">
      <c r="A24" s="113" t="s">
        <v>438</v>
      </c>
      <c r="B24" s="245" t="s">
        <v>439</v>
      </c>
    </row>
    <row r="25" spans="1:2" ht="79.5" thickBot="1">
      <c r="A25" s="114" t="s">
        <v>440</v>
      </c>
      <c r="B25" s="246"/>
    </row>
    <row r="26" spans="1:2">
      <c r="A26" s="109" t="s">
        <v>441</v>
      </c>
      <c r="B26" s="247"/>
    </row>
    <row r="27" spans="1:2" ht="90.75" thickBot="1">
      <c r="A27" s="108" t="s">
        <v>442</v>
      </c>
      <c r="B27" s="248"/>
    </row>
    <row r="28" spans="1:2">
      <c r="A28" s="109" t="s">
        <v>443</v>
      </c>
      <c r="B28" s="245" t="s">
        <v>444</v>
      </c>
    </row>
    <row r="29" spans="1:2" ht="34.5" thickBot="1">
      <c r="A29" s="108" t="s">
        <v>445</v>
      </c>
      <c r="B29" s="246"/>
    </row>
    <row r="30" spans="1:2">
      <c r="A30" s="109" t="s">
        <v>446</v>
      </c>
      <c r="B30" s="252"/>
    </row>
    <row r="31" spans="1:2" ht="79.5" thickBot="1">
      <c r="A31" s="108" t="s">
        <v>447</v>
      </c>
      <c r="B31" s="253"/>
    </row>
    <row r="32" spans="1:2">
      <c r="A32" s="109" t="s">
        <v>448</v>
      </c>
      <c r="B32" s="245" t="s">
        <v>449</v>
      </c>
    </row>
    <row r="33" spans="1:2" ht="45">
      <c r="A33" s="107" t="s">
        <v>450</v>
      </c>
      <c r="B33" s="256"/>
    </row>
    <row r="34" spans="1:2">
      <c r="A34" s="109" t="s">
        <v>451</v>
      </c>
      <c r="B34" s="256"/>
    </row>
    <row r="35" spans="1:2" ht="34.5" thickBot="1">
      <c r="A35" s="108" t="s">
        <v>452</v>
      </c>
      <c r="B35" s="246"/>
    </row>
    <row r="36" spans="1:2">
      <c r="A36" s="109" t="s">
        <v>453</v>
      </c>
      <c r="B36" s="245" t="s">
        <v>454</v>
      </c>
    </row>
    <row r="37" spans="1:2" ht="60" thickBot="1">
      <c r="A37" s="108" t="s">
        <v>455</v>
      </c>
      <c r="B37" s="246"/>
    </row>
    <row r="38" spans="1:2">
      <c r="A38" s="109" t="s">
        <v>456</v>
      </c>
      <c r="B38" s="245" t="s">
        <v>457</v>
      </c>
    </row>
    <row r="39" spans="1:2" ht="48.75" thickBot="1">
      <c r="A39" s="108" t="s">
        <v>458</v>
      </c>
      <c r="B39" s="246"/>
    </row>
    <row r="40" spans="1:2">
      <c r="A40" s="113" t="s">
        <v>459</v>
      </c>
      <c r="B40" s="254" t="s">
        <v>460</v>
      </c>
    </row>
    <row r="41" spans="1:2" ht="79.5" thickBot="1">
      <c r="A41" s="115" t="s">
        <v>461</v>
      </c>
      <c r="B41" s="255"/>
    </row>
    <row r="42" spans="1:2">
      <c r="A42" s="113" t="s">
        <v>462</v>
      </c>
      <c r="B42" s="247" t="s">
        <v>463</v>
      </c>
    </row>
    <row r="43" spans="1:2" ht="68.25" thickBot="1">
      <c r="A43" s="114" t="s">
        <v>464</v>
      </c>
      <c r="B43" s="248"/>
    </row>
    <row r="44" spans="1:2">
      <c r="A44" s="113" t="s">
        <v>465</v>
      </c>
      <c r="B44" s="247" t="s">
        <v>466</v>
      </c>
    </row>
    <row r="45" spans="1:2" ht="45.75" thickBot="1">
      <c r="A45" s="114" t="s">
        <v>467</v>
      </c>
      <c r="B45" s="248"/>
    </row>
    <row r="46" spans="1:2">
      <c r="A46" s="113" t="s">
        <v>468</v>
      </c>
      <c r="B46" s="247" t="s">
        <v>469</v>
      </c>
    </row>
    <row r="47" spans="1:2" ht="36.75" thickBot="1">
      <c r="A47" s="114" t="s">
        <v>470</v>
      </c>
      <c r="B47" s="248"/>
    </row>
    <row r="48" spans="1:2">
      <c r="A48" s="116" t="s">
        <v>471</v>
      </c>
      <c r="B48" s="247" t="s">
        <v>472</v>
      </c>
    </row>
    <row r="49" spans="1:2" ht="34.5" thickBot="1">
      <c r="A49" s="114" t="s">
        <v>473</v>
      </c>
      <c r="B49" s="248"/>
    </row>
    <row r="50" spans="1:2">
      <c r="A50" s="113" t="s">
        <v>474</v>
      </c>
      <c r="B50" s="247" t="s">
        <v>475</v>
      </c>
    </row>
    <row r="51" spans="1:2" ht="57" thickBot="1">
      <c r="A51" s="117" t="s">
        <v>476</v>
      </c>
      <c r="B51" s="248"/>
    </row>
    <row r="52" spans="1:2">
      <c r="A52" s="113" t="s">
        <v>477</v>
      </c>
      <c r="B52" s="247" t="s">
        <v>478</v>
      </c>
    </row>
    <row r="53" spans="1:2" ht="39" thickBot="1">
      <c r="A53" s="118" t="s">
        <v>479</v>
      </c>
      <c r="B53" s="248"/>
    </row>
    <row r="54" spans="1:2">
      <c r="A54" s="116" t="s">
        <v>480</v>
      </c>
      <c r="B54" s="247" t="s">
        <v>481</v>
      </c>
    </row>
    <row r="55" spans="1:2" ht="34.5" thickBot="1">
      <c r="A55" s="114" t="s">
        <v>482</v>
      </c>
      <c r="B55" s="248"/>
    </row>
    <row r="56" spans="1:2">
      <c r="A56" s="113" t="s">
        <v>483</v>
      </c>
      <c r="B56" s="247" t="s">
        <v>484</v>
      </c>
    </row>
    <row r="57" spans="1:2" ht="57" thickBot="1">
      <c r="A57" s="114" t="s">
        <v>485</v>
      </c>
      <c r="B57" s="248"/>
    </row>
  </sheetData>
  <mergeCells count="25">
    <mergeCell ref="B52:B53"/>
    <mergeCell ref="B54:B55"/>
    <mergeCell ref="B56:B57"/>
    <mergeCell ref="B18:B19"/>
    <mergeCell ref="B16:B17"/>
    <mergeCell ref="B30:B31"/>
    <mergeCell ref="B40:B41"/>
    <mergeCell ref="B42:B43"/>
    <mergeCell ref="B44:B45"/>
    <mergeCell ref="B46:B47"/>
    <mergeCell ref="B48:B49"/>
    <mergeCell ref="B50:B51"/>
    <mergeCell ref="B28:B29"/>
    <mergeCell ref="B32:B35"/>
    <mergeCell ref="B36:B37"/>
    <mergeCell ref="B38:B39"/>
    <mergeCell ref="B20:B21"/>
    <mergeCell ref="B24:B25"/>
    <mergeCell ref="B26:B27"/>
    <mergeCell ref="B2:B3"/>
    <mergeCell ref="B6:B7"/>
    <mergeCell ref="B8:B9"/>
    <mergeCell ref="B10:B11"/>
    <mergeCell ref="B12:B13"/>
    <mergeCell ref="B14:B15"/>
  </mergeCells>
  <hyperlinks>
    <hyperlink ref="B6" r:id="rId1" xr:uid="{D1A6F458-B658-FF4D-907F-E43FD2D16336}"/>
    <hyperlink ref="B8" r:id="rId2" xr:uid="{25A66223-DF48-9547-8AE8-208E364B552D}"/>
    <hyperlink ref="B10" r:id="rId3" xr:uid="{FA09D794-787C-6445-991B-D540827E34D6}"/>
    <hyperlink ref="B12" r:id="rId4" xr:uid="{CCADCD90-C3B4-3C40-85E3-E79DDECB146D}"/>
    <hyperlink ref="B14" r:id="rId5" xr:uid="{F8F1B05B-1DFE-1C45-B5F4-EF173F82302A}"/>
    <hyperlink ref="B16" r:id="rId6" xr:uid="{03C4F93A-88F5-C042-9070-978C562D59E4}"/>
    <hyperlink ref="B18" r:id="rId7" xr:uid="{C8E22C00-048B-084A-AA8B-A59936984C62}"/>
    <hyperlink ref="B20" r:id="rId8" xr:uid="{8A5D3D9E-2D17-5B46-8EE4-A3E268DCF794}"/>
    <hyperlink ref="B23" r:id="rId9" xr:uid="{72CC3FC1-9D82-FE47-931E-49D8BEA2EBAD}"/>
    <hyperlink ref="B24" r:id="rId10" xr:uid="{AFC13DEC-8751-0C4F-8342-0D10D2D5A640}"/>
    <hyperlink ref="B28" r:id="rId11" xr:uid="{BC8E5AF4-1C7E-2B4C-B66B-8A0D472FD125}"/>
    <hyperlink ref="B32" r:id="rId12" xr:uid="{E100B407-E188-DB43-B4DC-D2165BBCDDFF}"/>
    <hyperlink ref="B36" r:id="rId13" xr:uid="{3B251728-BCDE-644D-882C-759CFEC7768D}"/>
    <hyperlink ref="B38" r:id="rId14" xr:uid="{3F88834A-6286-DC49-8B3E-6509118F00B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b49a2378-73c7-4e4c-bff8-b85a2f404b86"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69F7AE024AA7124BBA97EC00E10102BD" ma:contentTypeVersion="10" ma:contentTypeDescription="Een nieuw document maken." ma:contentTypeScope="" ma:versionID="ad608685e0fd2daa234900767089d9d4">
  <xsd:schema xmlns:xsd="http://www.w3.org/2001/XMLSchema" xmlns:xs="http://www.w3.org/2001/XMLSchema" xmlns:p="http://schemas.microsoft.com/office/2006/metadata/properties" xmlns:ns2="59dd56b5-6d4d-46aa-9ebb-4296b60abebd" xmlns:ns3="815f4c9e-fb17-4f96-8441-e5b57d546c20" targetNamespace="http://schemas.microsoft.com/office/2006/metadata/properties" ma:root="true" ma:fieldsID="9993977fd40d7a1e79b782274ae8161f" ns2:_="" ns3:_="">
    <xsd:import namespace="59dd56b5-6d4d-46aa-9ebb-4296b60abebd"/>
    <xsd:import namespace="815f4c9e-fb17-4f96-8441-e5b57d546c20"/>
    <xsd:element name="properties">
      <xsd:complexType>
        <xsd:sequence>
          <xsd:element name="documentManagement">
            <xsd:complexType>
              <xsd:all>
                <xsd:element ref="ns2:MediaServiceFastMetadata" minOccurs="0"/>
                <xsd:element ref="ns2:MediaService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d56b5-6d4d-46aa-9ebb-4296b60abebd"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5f4c9e-fb17-4f96-8441-e5b57d546c20"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81AD71-8AC8-4C17-B099-773EA511F358}"/>
</file>

<file path=customXml/itemProps2.xml><?xml version="1.0" encoding="utf-8"?>
<ds:datastoreItem xmlns:ds="http://schemas.openxmlformats.org/officeDocument/2006/customXml" ds:itemID="{9DF0746F-6AAF-462D-B44D-5350C274A3DA}"/>
</file>

<file path=customXml/itemProps3.xml><?xml version="1.0" encoding="utf-8"?>
<ds:datastoreItem xmlns:ds="http://schemas.openxmlformats.org/officeDocument/2006/customXml" ds:itemID="{66640E0D-F3CE-4B82-9A1B-E3901FB93A01}"/>
</file>

<file path=customXml/itemProps4.xml><?xml version="1.0" encoding="utf-8"?>
<ds:datastoreItem xmlns:ds="http://schemas.openxmlformats.org/officeDocument/2006/customXml" ds:itemID="{F99CEABD-5AFF-4317-AC64-D2FF28C12BC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Keus, Artur</dc:creator>
  <cp:keywords/>
  <dc:description/>
  <cp:lastModifiedBy/>
  <cp:revision/>
  <dcterms:created xsi:type="dcterms:W3CDTF">2015-08-15T11:15:40Z</dcterms:created>
  <dcterms:modified xsi:type="dcterms:W3CDTF">2025-04-08T11:31:30Z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0x01010069F7AE024AA7124BBA97EC00E10102BD</vt:lpwstr>
  </property>
</Properties>
</file>